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72" yWindow="12" windowWidth="25320" windowHeight="7272" tabRatio="733" activeTab="8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" sheetId="16" r:id="rId6"/>
    <sheet name="7 день " sheetId="17" r:id="rId7"/>
    <sheet name="8 день " sheetId="18" r:id="rId8"/>
    <sheet name="9 день " sheetId="19" r:id="rId9"/>
    <sheet name="10 день " sheetId="20" r:id="rId10"/>
    <sheet name="11 день" sheetId="22" r:id="rId11"/>
    <sheet name="12 день " sheetId="23" r:id="rId12"/>
    <sheet name="13 день " sheetId="24" r:id="rId13"/>
    <sheet name="14 день " sheetId="25" r:id="rId14"/>
    <sheet name="15 день " sheetId="26" r:id="rId15"/>
    <sheet name="16 день " sheetId="28" r:id="rId16"/>
    <sheet name="17 день " sheetId="29" r:id="rId17"/>
    <sheet name="18 день " sheetId="30" r:id="rId18"/>
    <sheet name="19 день " sheetId="31" r:id="rId19"/>
    <sheet name="20 день " sheetId="32" r:id="rId20"/>
  </sheets>
  <definedNames>
    <definedName name="_xlnm.Print_Area" localSheetId="17">'18 день '!$B$2:$T$27</definedName>
    <definedName name="_xlnm.Print_Area" localSheetId="6">'7 день '!$B$1:$U$23</definedName>
    <definedName name="_xlnm.Print_Area" localSheetId="7">'8 день '!$B$1:$W$28</definedName>
    <definedName name="_xlnm.Print_Area" localSheetId="8">'9 день '!$B$1:$V$12</definedName>
  </definedNames>
  <calcPr calcId="152511" refMode="R1C1"/>
</workbook>
</file>

<file path=xl/calcChain.xml><?xml version="1.0" encoding="utf-8"?>
<calcChain xmlns="http://schemas.openxmlformats.org/spreadsheetml/2006/main">
  <c r="H11" i="19" l="1"/>
  <c r="Y14" i="23" l="1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G14" i="23"/>
  <c r="G13" i="23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G14" i="18"/>
  <c r="G13" i="18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G14" i="11"/>
  <c r="G13" i="11"/>
  <c r="Y16" i="31" l="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Y15" i="31"/>
  <c r="X15" i="31"/>
  <c r="W15" i="31"/>
  <c r="V15" i="31"/>
  <c r="U15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Y24" i="32" l="1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G24" i="32"/>
  <c r="L25" i="32" l="1"/>
  <c r="Y23" i="22" l="1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L25" i="22" s="1"/>
  <c r="K23" i="22"/>
  <c r="J23" i="22"/>
  <c r="I23" i="22"/>
  <c r="G23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L24" i="22" s="1"/>
  <c r="K22" i="22"/>
  <c r="J22" i="22"/>
  <c r="I22" i="22"/>
  <c r="G22" i="22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L23" i="6" s="1"/>
  <c r="K21" i="6"/>
  <c r="J21" i="6"/>
  <c r="I21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L22" i="6" s="1"/>
  <c r="K20" i="6"/>
  <c r="J20" i="6"/>
  <c r="I20" i="6"/>
  <c r="G21" i="6"/>
  <c r="G20" i="6"/>
  <c r="G16" i="31"/>
  <c r="G15" i="31"/>
  <c r="Y14" i="30" l="1"/>
  <c r="X14" i="30"/>
  <c r="W14" i="30"/>
  <c r="V14" i="30"/>
  <c r="U14" i="30"/>
  <c r="T14" i="30"/>
  <c r="S14" i="30"/>
  <c r="R14" i="30"/>
  <c r="Q14" i="30"/>
  <c r="P14" i="30"/>
  <c r="O14" i="30"/>
  <c r="N14" i="30"/>
  <c r="M14" i="30"/>
  <c r="L14" i="30"/>
  <c r="L16" i="30" s="1"/>
  <c r="K14" i="30"/>
  <c r="J14" i="30"/>
  <c r="I14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L15" i="30" s="1"/>
  <c r="K13" i="30"/>
  <c r="J13" i="30"/>
  <c r="I13" i="30"/>
  <c r="G14" i="30"/>
  <c r="G13" i="30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L12" i="19" s="1"/>
  <c r="K11" i="19"/>
  <c r="J11" i="19"/>
  <c r="I11" i="19"/>
  <c r="G11" i="19"/>
  <c r="L15" i="11"/>
  <c r="L16" i="11"/>
  <c r="Y21" i="14" l="1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Y19" i="13" l="1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G19" i="13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Y11" i="6" l="1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G11" i="6"/>
  <c r="Y14" i="32" l="1"/>
  <c r="X14" i="32"/>
  <c r="W14" i="32"/>
  <c r="V14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G14" i="32"/>
  <c r="G13" i="32"/>
  <c r="L16" i="32" l="1"/>
  <c r="L15" i="32"/>
  <c r="L15" i="23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G12" i="14"/>
  <c r="Y20" i="24" l="1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Y24" i="29" l="1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K24" i="29"/>
  <c r="J24" i="29"/>
  <c r="I24" i="29"/>
  <c r="G24" i="29"/>
  <c r="Y26" i="31" l="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G26" i="31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G24" i="23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G24" i="18"/>
  <c r="Y15" i="20" l="1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G15" i="20"/>
  <c r="G14" i="20"/>
  <c r="L17" i="31" l="1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G11" i="26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G12" i="22"/>
  <c r="L12" i="17"/>
  <c r="Y24" i="11" l="1"/>
  <c r="X24" i="11"/>
  <c r="W24" i="11"/>
  <c r="V24" i="11"/>
  <c r="U24" i="11"/>
  <c r="T24" i="11"/>
  <c r="S24" i="11"/>
  <c r="R24" i="11"/>
  <c r="Q24" i="11"/>
  <c r="P24" i="11"/>
  <c r="O24" i="11"/>
  <c r="N24" i="11"/>
  <c r="M24" i="11"/>
  <c r="K24" i="11"/>
  <c r="J24" i="11"/>
  <c r="I24" i="11"/>
  <c r="L24" i="11"/>
  <c r="L25" i="29" l="1"/>
  <c r="L16" i="23"/>
  <c r="L16" i="18"/>
  <c r="L15" i="18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J24" i="10" l="1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I2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I13" i="10"/>
  <c r="G12" i="28" l="1"/>
  <c r="G12" i="16" l="1"/>
  <c r="M25" i="20" l="1"/>
  <c r="N25" i="20"/>
  <c r="O25" i="20"/>
  <c r="P25" i="20"/>
  <c r="Q25" i="20"/>
  <c r="I25" i="20"/>
  <c r="J25" i="20"/>
  <c r="K25" i="20"/>
  <c r="G25" i="20"/>
  <c r="L20" i="13" l="1"/>
  <c r="K14" i="29" l="1"/>
  <c r="J14" i="29"/>
  <c r="I14" i="29"/>
  <c r="L13" i="16"/>
  <c r="G21" i="16"/>
  <c r="I21" i="16"/>
  <c r="J21" i="16"/>
  <c r="K21" i="16"/>
  <c r="L21" i="16"/>
  <c r="L22" i="16" s="1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L21" i="25" l="1"/>
  <c r="I21" i="25" l="1"/>
  <c r="J21" i="25"/>
  <c r="K21" i="25"/>
  <c r="M21" i="25"/>
  <c r="N21" i="25"/>
  <c r="O21" i="25"/>
  <c r="P21" i="25"/>
  <c r="Q21" i="25"/>
  <c r="R21" i="25"/>
  <c r="S21" i="25"/>
  <c r="T21" i="25"/>
  <c r="U21" i="25"/>
  <c r="V21" i="25"/>
  <c r="W21" i="25"/>
  <c r="X21" i="25"/>
  <c r="Y21" i="25"/>
  <c r="L27" i="31" l="1"/>
  <c r="L18" i="31"/>
  <c r="L24" i="30"/>
  <c r="L25" i="30" s="1"/>
  <c r="G24" i="30"/>
  <c r="L14" i="29"/>
  <c r="L16" i="29" s="1"/>
  <c r="L13" i="29"/>
  <c r="L15" i="29" s="1"/>
  <c r="G13" i="29"/>
  <c r="L12" i="28"/>
  <c r="G20" i="28"/>
  <c r="L20" i="26"/>
  <c r="L21" i="26" s="1"/>
  <c r="G20" i="26"/>
  <c r="L12" i="26"/>
  <c r="L22" i="25"/>
  <c r="G21" i="25"/>
  <c r="L12" i="25"/>
  <c r="L13" i="25" s="1"/>
  <c r="G12" i="25"/>
  <c r="L21" i="24"/>
  <c r="G20" i="24"/>
  <c r="L11" i="24"/>
  <c r="L12" i="24" s="1"/>
  <c r="G11" i="24"/>
  <c r="L25" i="23"/>
  <c r="L25" i="20"/>
  <c r="G21" i="14"/>
  <c r="G11" i="13"/>
  <c r="G24" i="11"/>
  <c r="G24" i="10"/>
  <c r="G14" i="10"/>
  <c r="G13" i="10"/>
  <c r="L21" i="17"/>
  <c r="L11" i="13"/>
  <c r="L13" i="14" l="1"/>
  <c r="L15" i="10"/>
  <c r="Y12" i="28" l="1"/>
  <c r="X12" i="28"/>
  <c r="W12" i="28"/>
  <c r="V12" i="28"/>
  <c r="U12" i="28"/>
  <c r="T12" i="28"/>
  <c r="S12" i="28"/>
  <c r="R12" i="28"/>
  <c r="Q12" i="28"/>
  <c r="P12" i="28"/>
  <c r="O12" i="28"/>
  <c r="N12" i="28"/>
  <c r="M12" i="28"/>
  <c r="K12" i="28"/>
  <c r="J12" i="28"/>
  <c r="I12" i="28"/>
  <c r="I20" i="26" l="1"/>
  <c r="J21" i="17"/>
  <c r="K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I21" i="17"/>
  <c r="G21" i="17"/>
  <c r="L13" i="22" l="1"/>
  <c r="H24" i="10" l="1"/>
  <c r="L25" i="10"/>
  <c r="I12" i="25" l="1"/>
  <c r="J12" i="25"/>
  <c r="K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L17" i="20" l="1"/>
  <c r="L16" i="20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2" i="13"/>
  <c r="K11" i="13"/>
  <c r="J11" i="13"/>
  <c r="I11" i="13"/>
  <c r="H14" i="10" l="1"/>
  <c r="I14" i="10"/>
  <c r="L16" i="10"/>
  <c r="H13" i="10"/>
  <c r="G14" i="29" l="1"/>
  <c r="M14" i="29" l="1"/>
  <c r="N14" i="29"/>
  <c r="O14" i="29"/>
  <c r="P14" i="29"/>
  <c r="Q14" i="29"/>
  <c r="R14" i="29"/>
  <c r="S14" i="29"/>
  <c r="T14" i="29"/>
  <c r="U14" i="29"/>
  <c r="V14" i="29"/>
  <c r="W14" i="29"/>
  <c r="X14" i="29"/>
  <c r="Y14" i="29"/>
  <c r="J13" i="29"/>
  <c r="K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I13" i="29"/>
  <c r="Y24" i="30" l="1"/>
  <c r="U24" i="30"/>
  <c r="V24" i="30"/>
  <c r="W24" i="30"/>
  <c r="X24" i="30"/>
  <c r="U20" i="26"/>
  <c r="V20" i="26"/>
  <c r="W20" i="26"/>
  <c r="X20" i="26"/>
  <c r="Y20" i="26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22" i="17" l="1"/>
  <c r="L13" i="28" l="1"/>
  <c r="L26" i="20" l="1"/>
  <c r="L25" i="11" l="1"/>
  <c r="L13" i="17" l="1"/>
  <c r="L12" i="6" l="1"/>
  <c r="I24" i="30" l="1"/>
  <c r="J24" i="30"/>
  <c r="K24" i="30"/>
  <c r="M24" i="30"/>
  <c r="N24" i="30"/>
  <c r="O24" i="30"/>
  <c r="P24" i="30"/>
  <c r="Q24" i="30"/>
  <c r="R24" i="30"/>
  <c r="S24" i="30"/>
  <c r="T24" i="30"/>
  <c r="L21" i="28"/>
  <c r="J20" i="26" l="1"/>
  <c r="K20" i="26"/>
  <c r="M20" i="26"/>
  <c r="N20" i="26"/>
  <c r="O20" i="26"/>
  <c r="P20" i="26"/>
  <c r="Q20" i="26"/>
  <c r="R20" i="26"/>
  <c r="S20" i="26"/>
  <c r="T20" i="26"/>
  <c r="I11" i="24" l="1"/>
  <c r="J11" i="24"/>
  <c r="K11" i="24"/>
  <c r="L25" i="18" l="1"/>
  <c r="I12" i="17" l="1"/>
  <c r="J12" i="17"/>
  <c r="K12" i="17"/>
  <c r="G12" i="17"/>
  <c r="L22" i="14" l="1"/>
</calcChain>
</file>

<file path=xl/sharedStrings.xml><?xml version="1.0" encoding="utf-8"?>
<sst xmlns="http://schemas.openxmlformats.org/spreadsheetml/2006/main" count="1345" uniqueCount="181">
  <si>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</si>
  <si>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</si>
  <si>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</si>
  <si>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</si>
  <si>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</si>
  <si>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</si>
  <si>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</si>
  <si>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</si>
  <si>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</si>
  <si>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</si>
  <si>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</si>
  <si>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</si>
  <si>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</si>
  <si>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</si>
  <si>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</si>
  <si>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</si>
  <si>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</si>
  <si>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</si>
  <si>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</si>
  <si>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</si>
  <si>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</si>
  <si>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</si>
  <si>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</si>
  <si>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</si>
  <si>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</si>
  <si>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</si>
  <si>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</si>
  <si>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</si>
  <si>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</si>
  <si>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</si>
  <si>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</si>
  <si>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</si>
  <si>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</si>
  <si>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</si>
  <si>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</si>
  <si>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</si>
  <si>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</si>
  <si>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</si>
  <si>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</si>
  <si>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</si>
  <si>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</si>
  <si>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</si>
  <si>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</si>
  <si>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</si>
  <si>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</si>
  <si>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</si>
  <si>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</si>
  <si>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</si>
  <si>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</si>
  <si>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</si>
  <si>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</si>
  <si>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</si>
  <si>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</si>
  <si>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</si>
  <si>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Рис отварной  с маслом</t>
  </si>
  <si>
    <t>горячее блюдо</t>
  </si>
  <si>
    <t>горячий напиток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</si>
  <si>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</si>
  <si>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</si>
  <si>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</si>
  <si>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</si>
  <si>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>Макароны отварные с маслом</t>
  </si>
  <si>
    <t>Курица запеченная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</si>
  <si>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</si>
  <si>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</si>
  <si>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</si>
  <si>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</si>
  <si>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</si>
  <si>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</si>
  <si>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 xml:space="preserve"> Компот из  сухофруктов</t>
  </si>
  <si>
    <t>Закуска</t>
  </si>
  <si>
    <t xml:space="preserve"> 2 блюдо</t>
  </si>
  <si>
    <t>Гарнир</t>
  </si>
  <si>
    <t xml:space="preserve">2 блюдо </t>
  </si>
  <si>
    <t>Горячее блюдо</t>
  </si>
  <si>
    <t>Биточек мясной</t>
  </si>
  <si>
    <t>Гуляш (говядина)</t>
  </si>
  <si>
    <t>Икра свекольная</t>
  </si>
  <si>
    <t>Горячий шоколад</t>
  </si>
  <si>
    <t xml:space="preserve"> горячее блюдо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</si>
  <si>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</si>
  <si>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</si>
  <si>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</si>
  <si>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</si>
  <si>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</si>
  <si>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Каша  рисовая молочная с маслом</t>
  </si>
  <si>
    <t>Чай с шиповником</t>
  </si>
  <si>
    <t>Сок фруктовый (персиковый)</t>
  </si>
  <si>
    <t>Доля суточной потребности в энерги, %</t>
  </si>
  <si>
    <t>Фрукты в асортименте (яблоко)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</si>
  <si>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</si>
  <si>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</si>
  <si>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</si>
  <si>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</si>
  <si>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</si>
  <si>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</si>
  <si>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</si>
  <si>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</si>
  <si>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</si>
  <si>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</si>
  <si>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</si>
  <si>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Каша кукурузная молочная с маслом</t>
  </si>
  <si>
    <t>Рыба тушеная с овощами</t>
  </si>
  <si>
    <t>Картофельное пюре с маслом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</si>
  <si>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</si>
  <si>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</si>
  <si>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</si>
  <si>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</si>
  <si>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</si>
  <si>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</si>
  <si>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 xml:space="preserve">Картофель запеченный </t>
  </si>
  <si>
    <t>Каша  овсяная молочная с маслом</t>
  </si>
  <si>
    <t>Напиток плодово-ягодный  витаминизированный (черносмородиновый)</t>
  </si>
  <si>
    <t>Напиток плодово-ягодный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</si>
  <si>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</si>
  <si>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</si>
  <si>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Напиток плодово – ягодный витаминизированный (черносмородиновый)</t>
  </si>
  <si>
    <t>Кисель витаминизированный  плодово-ягодный (вишневый)</t>
  </si>
  <si>
    <t>Печень "По - строгановски"</t>
  </si>
  <si>
    <t xml:space="preserve">Картофель запеченный с сыром </t>
  </si>
  <si>
    <t xml:space="preserve">Картофель запеченный с зеленью. </t>
  </si>
  <si>
    <t>этик.</t>
  </si>
  <si>
    <t>Фруктовый десерт</t>
  </si>
  <si>
    <t xml:space="preserve">Винегрет </t>
  </si>
  <si>
    <t>Курица запеченная с соусом и зеленью</t>
  </si>
  <si>
    <t>Цена</t>
  </si>
  <si>
    <t>Салат из капусты с морковью</t>
  </si>
  <si>
    <t>Бефстроганов (говядина)</t>
  </si>
  <si>
    <t>Суп томатный с курицей, фасолью и овощами</t>
  </si>
  <si>
    <t>Филе птицы тушеное с овощами (филе птицы, лук, морковь, томатная паста, сметана)</t>
  </si>
  <si>
    <t>Суп картофельный с макаронными изделиями</t>
  </si>
  <si>
    <t>Мясо тушеное (говядина)</t>
  </si>
  <si>
    <t>Омлет  с сыром</t>
  </si>
  <si>
    <t>Молочный десерт</t>
  </si>
  <si>
    <t>№ рецептуры</t>
  </si>
  <si>
    <t>Энергетическая ценность, ккал</t>
  </si>
  <si>
    <t xml:space="preserve">Салат Оливье школьный (картофель, морковь, соленый огурец, зеленый горошек, масло) </t>
  </si>
  <si>
    <t>Оладьи с джемом</t>
  </si>
  <si>
    <t>Блинчики с ягодным соусом (2 шт)</t>
  </si>
  <si>
    <t>Фрукты в ассортименте (мандарин)</t>
  </si>
  <si>
    <t>Плов с мясом(говядина)</t>
  </si>
  <si>
    <t>Котлета из птицы</t>
  </si>
  <si>
    <t>Икра овощная(кабачковая)</t>
  </si>
  <si>
    <t>Котлета мясная (говядина,  курица)</t>
  </si>
  <si>
    <t>Салат из цветной капусты с морковью и зеленым горошком</t>
  </si>
  <si>
    <t>Филе птицы тушоное с овощным чатни</t>
  </si>
  <si>
    <t>Пудинг из творога с  яблоками со сгущенным молоком</t>
  </si>
  <si>
    <t>Рыба  запеченная    с помидорами и сыром (минтай)</t>
  </si>
  <si>
    <t>Булгур отварной  с маслом</t>
  </si>
  <si>
    <t>Салат из моркови с сыром</t>
  </si>
  <si>
    <t>Суп куриный с домашней лапшой</t>
  </si>
  <si>
    <t>Сложный гарнир  (картофельное пюре, капуста тушеная)</t>
  </si>
  <si>
    <t>Каша манная молочная с персиками и маслом</t>
  </si>
  <si>
    <t xml:space="preserve">Кукуруза консервированная </t>
  </si>
  <si>
    <t>Мясная корзинка с сыром</t>
  </si>
  <si>
    <t>Яблоко запеченное с творогом</t>
  </si>
  <si>
    <t>Биточек из птицы с сыром</t>
  </si>
  <si>
    <t>Винегрет с сельдью</t>
  </si>
  <si>
    <t>Молочный  десерт</t>
  </si>
  <si>
    <t>Икра  овощная (баклажанная)</t>
  </si>
  <si>
    <t>Фрикадельки куриные с томатным соусом</t>
  </si>
  <si>
    <t>Запеканка из рыбы под сырной шапкой</t>
  </si>
  <si>
    <t>Суп картофельный с мясными фрикадельками</t>
  </si>
  <si>
    <t xml:space="preserve">1 блюдо </t>
  </si>
  <si>
    <t>Суп куриный с рисом и томатом</t>
  </si>
  <si>
    <t>Запеканка из творога  с ягодой</t>
  </si>
  <si>
    <t>Каша пшенная молочная с маслом</t>
  </si>
  <si>
    <t>Суп сливочно - сырный с гренками</t>
  </si>
  <si>
    <t>Пельмени отварные с маслом</t>
  </si>
  <si>
    <t>Жаркое с мясом (свинина)</t>
  </si>
  <si>
    <t>Компот фруктово - ягодный (вишня)</t>
  </si>
  <si>
    <t>Масло сливочное порциями</t>
  </si>
  <si>
    <t>Масло сливочное  шоколадное порциями</t>
  </si>
  <si>
    <t>Компот фруктово - ягодный (клубника)</t>
  </si>
  <si>
    <t>Компот фруктово - ягодный (смородина)</t>
  </si>
  <si>
    <t>Рассольник с мясом и сметаной</t>
  </si>
  <si>
    <t>Рагу овощное с маслом</t>
  </si>
  <si>
    <t xml:space="preserve">   </t>
  </si>
  <si>
    <t>Картофель отварной с маслом и зеленью</t>
  </si>
  <si>
    <t>Рыба запеченная под сырно - овощной шапкой</t>
  </si>
  <si>
    <t>МБОУ"Чусовитинская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</si>
</sst>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6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0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9" fillId="0" borderId="47" xfId="0" applyFont="1" applyBorder="1"/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9" fillId="2" borderId="47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0" fillId="0" borderId="32" xfId="0" applyFont="1" applyBorder="1"/>
    <xf numFmtId="0" fontId="9" fillId="2" borderId="32" xfId="0" applyFont="1" applyFill="1" applyBorder="1"/>
    <xf numFmtId="0" fontId="9" fillId="0" borderId="32" xfId="0" applyFont="1" applyBorder="1"/>
    <xf numFmtId="0" fontId="5" fillId="3" borderId="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3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36" xfId="0" applyFont="1" applyFill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10" fillId="2" borderId="32" xfId="0" applyFont="1" applyFill="1" applyBorder="1"/>
    <xf numFmtId="0" fontId="9" fillId="2" borderId="33" xfId="0" applyFont="1" applyFill="1" applyBorder="1"/>
    <xf numFmtId="0" fontId="10" fillId="0" borderId="42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0" borderId="36" xfId="0" applyFont="1" applyBorder="1"/>
    <xf numFmtId="0" fontId="10" fillId="0" borderId="36" xfId="0" applyFont="1" applyBorder="1" applyAlignment="1"/>
    <xf numFmtId="0" fontId="10" fillId="2" borderId="36" xfId="0" applyFont="1" applyFill="1" applyBorder="1" applyAlignment="1"/>
    <xf numFmtId="0" fontId="10" fillId="2" borderId="4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 wrapText="1"/>
    </xf>
    <xf numFmtId="0" fontId="13" fillId="3" borderId="36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10" fillId="0" borderId="5" xfId="0" applyFont="1" applyBorder="1" applyAlignment="1">
      <alignment wrapText="1"/>
    </xf>
    <xf numFmtId="0" fontId="10" fillId="0" borderId="5" xfId="0" applyFont="1" applyBorder="1"/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10" fillId="0" borderId="36" xfId="0" applyFont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0" borderId="36" xfId="0" applyFont="1" applyBorder="1" applyAlignment="1">
      <alignment horizontal="center" wrapText="1"/>
    </xf>
    <xf numFmtId="0" fontId="10" fillId="4" borderId="37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6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6" xfId="0" applyFont="1" applyBorder="1" applyAlignment="1">
      <alignment wrapText="1"/>
    </xf>
    <xf numFmtId="0" fontId="10" fillId="0" borderId="54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36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9" fillId="2" borderId="36" xfId="0" applyFont="1" applyFill="1" applyBorder="1"/>
    <xf numFmtId="0" fontId="9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 wrapText="1"/>
    </xf>
    <xf numFmtId="0" fontId="9" fillId="0" borderId="36" xfId="0" applyFont="1" applyBorder="1"/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2" borderId="28" xfId="1" applyFont="1" applyFill="1" applyBorder="1" applyAlignment="1">
      <alignment horizontal="center"/>
    </xf>
    <xf numFmtId="0" fontId="9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0" borderId="33" xfId="0" applyFont="1" applyBorder="1"/>
    <xf numFmtId="0" fontId="9" fillId="0" borderId="5" xfId="0" applyFont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0" borderId="35" xfId="0" applyFont="1" applyBorder="1"/>
    <xf numFmtId="164" fontId="5" fillId="2" borderId="3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2" borderId="37" xfId="0" applyFont="1" applyFill="1" applyBorder="1"/>
    <xf numFmtId="0" fontId="10" fillId="0" borderId="24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7" xfId="1" applyFont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0" borderId="50" xfId="1" applyFont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0" fontId="9" fillId="0" borderId="20" xfId="0" applyFont="1" applyBorder="1"/>
    <xf numFmtId="0" fontId="9" fillId="0" borderId="37" xfId="0" applyFont="1" applyBorder="1"/>
    <xf numFmtId="0" fontId="9" fillId="0" borderId="19" xfId="0" applyFont="1" applyBorder="1"/>
    <xf numFmtId="0" fontId="9" fillId="0" borderId="29" xfId="0" applyFont="1" applyBorder="1"/>
    <xf numFmtId="0" fontId="7" fillId="2" borderId="5" xfId="0" applyFont="1" applyFill="1" applyBorder="1" applyAlignment="1"/>
    <xf numFmtId="0" fontId="10" fillId="0" borderId="24" xfId="0" applyFont="1" applyBorder="1" applyAlignment="1">
      <alignment horizontal="center"/>
    </xf>
    <xf numFmtId="0" fontId="10" fillId="4" borderId="36" xfId="0" applyFont="1" applyFill="1" applyBorder="1" applyAlignment="1">
      <alignment wrapText="1"/>
    </xf>
    <xf numFmtId="0" fontId="7" fillId="3" borderId="36" xfId="0" applyFont="1" applyFill="1" applyBorder="1" applyAlignment="1"/>
    <xf numFmtId="0" fontId="7" fillId="4" borderId="36" xfId="0" applyFont="1" applyFill="1" applyBorder="1" applyAlignment="1"/>
    <xf numFmtId="0" fontId="7" fillId="2" borderId="36" xfId="0" applyFont="1" applyFill="1" applyBorder="1" applyAlignment="1"/>
    <xf numFmtId="0" fontId="7" fillId="2" borderId="37" xfId="0" applyFont="1" applyFill="1" applyBorder="1"/>
    <xf numFmtId="0" fontId="9" fillId="0" borderId="49" xfId="0" applyFont="1" applyBorder="1"/>
    <xf numFmtId="0" fontId="5" fillId="3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9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0" fillId="0" borderId="36" xfId="0" applyFont="1" applyFill="1" applyBorder="1" applyAlignment="1"/>
    <xf numFmtId="164" fontId="7" fillId="2" borderId="49" xfId="0" applyNumberFormat="1" applyFont="1" applyFill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7" fillId="2" borderId="37" xfId="0" applyFont="1" applyFill="1" applyBorder="1" applyAlignment="1"/>
    <xf numFmtId="0" fontId="10" fillId="0" borderId="49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46" xfId="0" applyFont="1" applyBorder="1"/>
    <xf numFmtId="0" fontId="10" fillId="0" borderId="36" xfId="0" applyFont="1" applyBorder="1" applyAlignment="1">
      <alignment horizontal="left" wrapText="1"/>
    </xf>
    <xf numFmtId="0" fontId="9" fillId="3" borderId="38" xfId="0" applyFont="1" applyFill="1" applyBorder="1" applyAlignment="1">
      <alignment horizontal="center"/>
    </xf>
    <xf numFmtId="0" fontId="10" fillId="2" borderId="36" xfId="0" applyFont="1" applyFill="1" applyBorder="1" applyAlignment="1">
      <alignment wrapText="1"/>
    </xf>
    <xf numFmtId="0" fontId="9" fillId="2" borderId="36" xfId="0" applyFont="1" applyFill="1" applyBorder="1" applyAlignment="1">
      <alignment horizontal="center"/>
    </xf>
    <xf numFmtId="0" fontId="1" fillId="0" borderId="0" xfId="0" applyFont="1" applyBorder="1"/>
    <xf numFmtId="0" fontId="6" fillId="2" borderId="3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3" borderId="36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0" fillId="2" borderId="29" xfId="0" applyFont="1" applyFill="1" applyBorder="1"/>
    <xf numFmtId="0" fontId="10" fillId="2" borderId="17" xfId="0" applyFont="1" applyFill="1" applyBorder="1"/>
    <xf numFmtId="0" fontId="10" fillId="2" borderId="18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0" fillId="2" borderId="35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6" fillId="2" borderId="0" xfId="0" applyFont="1" applyFill="1" applyBorder="1"/>
    <xf numFmtId="0" fontId="6" fillId="2" borderId="48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 wrapText="1"/>
    </xf>
    <xf numFmtId="0" fontId="10" fillId="2" borderId="35" xfId="0" applyFont="1" applyFill="1" applyBorder="1"/>
    <xf numFmtId="0" fontId="5" fillId="2" borderId="14" xfId="0" applyFont="1" applyFill="1" applyBorder="1" applyAlignment="1">
      <alignment horizontal="center"/>
    </xf>
    <xf numFmtId="0" fontId="10" fillId="0" borderId="35" xfId="0" applyFont="1" applyBorder="1" applyAlignment="1"/>
    <xf numFmtId="164" fontId="6" fillId="2" borderId="36" xfId="0" applyNumberFormat="1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9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50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7" fillId="3" borderId="36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left"/>
    </xf>
    <xf numFmtId="0" fontId="7" fillId="4" borderId="37" xfId="0" applyFont="1" applyFill="1" applyBorder="1" applyAlignment="1">
      <alignment horizontal="left"/>
    </xf>
    <xf numFmtId="0" fontId="10" fillId="4" borderId="29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5" fillId="2" borderId="50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10" fillId="0" borderId="54" xfId="0" applyFont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2" fontId="6" fillId="2" borderId="49" xfId="0" applyNumberFormat="1" applyFont="1" applyFill="1" applyBorder="1" applyAlignment="1">
      <alignment horizontal="center"/>
    </xf>
    <xf numFmtId="164" fontId="6" fillId="2" borderId="4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6" fillId="3" borderId="50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0" fillId="2" borderId="51" xfId="0" applyFont="1" applyFill="1" applyBorder="1"/>
    <xf numFmtId="0" fontId="6" fillId="2" borderId="20" xfId="0" applyFont="1" applyFill="1" applyBorder="1" applyAlignment="1">
      <alignment horizontal="center"/>
    </xf>
    <xf numFmtId="0" fontId="7" fillId="0" borderId="58" xfId="0" applyFont="1" applyBorder="1" applyAlignment="1">
      <alignment horizontal="center" wrapText="1"/>
    </xf>
    <xf numFmtId="0" fontId="7" fillId="0" borderId="60" xfId="0" applyFont="1" applyBorder="1" applyAlignment="1">
      <alignment horizontal="center"/>
    </xf>
    <xf numFmtId="0" fontId="2" fillId="0" borderId="0" xfId="1"/>
    <xf numFmtId="0" fontId="5" fillId="2" borderId="9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164" fontId="6" fillId="3" borderId="48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6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6" fillId="4" borderId="0" xfId="0" applyFont="1" applyFill="1" applyBorder="1"/>
    <xf numFmtId="0" fontId="0" fillId="4" borderId="0" xfId="0" applyFill="1" applyBorder="1"/>
    <xf numFmtId="0" fontId="7" fillId="0" borderId="11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164" fontId="5" fillId="0" borderId="50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59" xfId="0" applyFont="1" applyBorder="1" applyAlignment="1">
      <alignment horizontal="center" wrapText="1"/>
    </xf>
    <xf numFmtId="0" fontId="7" fillId="0" borderId="67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 wrapText="1"/>
    </xf>
    <xf numFmtId="0" fontId="10" fillId="4" borderId="48" xfId="0" applyFont="1" applyFill="1" applyBorder="1" applyAlignment="1">
      <alignment horizontal="center"/>
    </xf>
    <xf numFmtId="0" fontId="5" fillId="2" borderId="42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6" fillId="3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0" fillId="2" borderId="66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9" fillId="4" borderId="49" xfId="0" applyFont="1" applyFill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12" fillId="2" borderId="47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0" fillId="3" borderId="36" xfId="0" applyFont="1" applyFill="1" applyBorder="1" applyAlignment="1"/>
    <xf numFmtId="0" fontId="10" fillId="0" borderId="57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10" fillId="4" borderId="51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164" fontId="7" fillId="3" borderId="48" xfId="0" applyNumberFormat="1" applyFont="1" applyFill="1" applyBorder="1" applyAlignment="1">
      <alignment horizontal="center"/>
    </xf>
    <xf numFmtId="0" fontId="11" fillId="4" borderId="5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2" fontId="7" fillId="4" borderId="49" xfId="0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5" fillId="4" borderId="10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164" fontId="7" fillId="2" borderId="36" xfId="0" applyNumberFormat="1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2" fontId="7" fillId="3" borderId="38" xfId="0" applyNumberFormat="1" applyFont="1" applyFill="1" applyBorder="1" applyAlignment="1">
      <alignment horizontal="center"/>
    </xf>
    <xf numFmtId="164" fontId="7" fillId="4" borderId="37" xfId="0" applyNumberFormat="1" applyFont="1" applyFill="1" applyBorder="1" applyAlignment="1">
      <alignment horizontal="center"/>
    </xf>
    <xf numFmtId="164" fontId="10" fillId="3" borderId="36" xfId="0" applyNumberFormat="1" applyFont="1" applyFill="1" applyBorder="1" applyAlignment="1">
      <alignment horizontal="center"/>
    </xf>
    <xf numFmtId="164" fontId="10" fillId="4" borderId="38" xfId="0" applyNumberFormat="1" applyFont="1" applyFill="1" applyBorder="1" applyAlignment="1">
      <alignment horizontal="center"/>
    </xf>
    <xf numFmtId="2" fontId="6" fillId="2" borderId="37" xfId="0" applyNumberFormat="1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164" fontId="7" fillId="3" borderId="50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164" fontId="7" fillId="4" borderId="51" xfId="0" applyNumberFormat="1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18" fillId="3" borderId="3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2" fontId="7" fillId="2" borderId="51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wrapText="1"/>
    </xf>
    <xf numFmtId="0" fontId="10" fillId="4" borderId="36" xfId="0" applyFont="1" applyFill="1" applyBorder="1" applyAlignment="1">
      <alignment horizontal="center" wrapText="1"/>
    </xf>
    <xf numFmtId="0" fontId="7" fillId="0" borderId="65" xfId="0" applyFont="1" applyBorder="1" applyAlignment="1">
      <alignment horizontal="center"/>
    </xf>
    <xf numFmtId="0" fontId="10" fillId="0" borderId="24" xfId="0" applyFont="1" applyBorder="1" applyAlignment="1"/>
    <xf numFmtId="0" fontId="10" fillId="0" borderId="5" xfId="0" applyFont="1" applyFill="1" applyBorder="1" applyAlignment="1">
      <alignment wrapText="1"/>
    </xf>
    <xf numFmtId="0" fontId="10" fillId="2" borderId="42" xfId="0" applyFont="1" applyFill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3" borderId="36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0" fillId="0" borderId="4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0" fillId="2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/>
    </xf>
    <xf numFmtId="0" fontId="9" fillId="0" borderId="4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2" borderId="36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wrapText="1"/>
    </xf>
    <xf numFmtId="0" fontId="10" fillId="0" borderId="36" xfId="0" applyFont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5" fillId="3" borderId="0" xfId="0" applyFont="1" applyFill="1" applyBorder="1"/>
    <xf numFmtId="0" fontId="5" fillId="4" borderId="0" xfId="0" applyFont="1" applyFill="1" applyBorder="1"/>
    <xf numFmtId="0" fontId="19" fillId="0" borderId="0" xfId="0" applyFont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3" borderId="5" xfId="0" applyFont="1" applyFill="1" applyBorder="1" applyAlignment="1">
      <alignment horizontal="left" wrapText="1"/>
    </xf>
    <xf numFmtId="0" fontId="12" fillId="3" borderId="0" xfId="0" applyFont="1" applyFill="1" applyBorder="1"/>
    <xf numFmtId="0" fontId="12" fillId="4" borderId="0" xfId="0" applyFont="1" applyFill="1" applyBorder="1"/>
    <xf numFmtId="0" fontId="10" fillId="2" borderId="32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 wrapText="1"/>
    </xf>
    <xf numFmtId="0" fontId="15" fillId="0" borderId="3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0" fillId="0" borderId="54" xfId="0" applyFont="1" applyBorder="1" applyAlignment="1">
      <alignment horizontal="left" wrapText="1"/>
    </xf>
    <xf numFmtId="0" fontId="15" fillId="0" borderId="66" xfId="0" applyFont="1" applyBorder="1" applyAlignment="1">
      <alignment horizontal="center" wrapText="1"/>
    </xf>
    <xf numFmtId="0" fontId="9" fillId="0" borderId="51" xfId="0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7" fillId="3" borderId="38" xfId="0" applyFont="1" applyFill="1" applyBorder="1" applyAlignment="1"/>
    <xf numFmtId="0" fontId="7" fillId="4" borderId="37" xfId="0" applyFont="1" applyFill="1" applyBorder="1" applyAlignment="1"/>
    <xf numFmtId="0" fontId="7" fillId="2" borderId="49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6" fillId="0" borderId="32" xfId="0" applyFont="1" applyBorder="1" applyAlignment="1">
      <alignment horizontal="center"/>
    </xf>
    <xf numFmtId="0" fontId="5" fillId="2" borderId="32" xfId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2" borderId="54" xfId="0" applyFont="1" applyFill="1" applyBorder="1" applyAlignment="1">
      <alignment horizontal="left" wrapText="1"/>
    </xf>
    <xf numFmtId="0" fontId="10" fillId="2" borderId="32" xfId="0" applyFont="1" applyFill="1" applyBorder="1" applyAlignment="1">
      <alignment horizontal="center" wrapText="1"/>
    </xf>
    <xf numFmtId="0" fontId="0" fillId="0" borderId="0" xfId="0" applyFont="1" applyAlignment="1"/>
    <xf numFmtId="0" fontId="18" fillId="2" borderId="3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7" fillId="3" borderId="50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left"/>
    </xf>
    <xf numFmtId="0" fontId="5" fillId="3" borderId="1" xfId="1" applyFont="1" applyFill="1" applyBorder="1" applyAlignment="1">
      <alignment horizontal="center" wrapText="1"/>
    </xf>
    <xf numFmtId="0" fontId="5" fillId="3" borderId="36" xfId="1" applyFont="1" applyFill="1" applyBorder="1" applyAlignment="1">
      <alignment horizontal="center" wrapText="1"/>
    </xf>
    <xf numFmtId="0" fontId="10" fillId="4" borderId="20" xfId="0" applyFont="1" applyFill="1" applyBorder="1" applyAlignment="1">
      <alignment horizontal="center"/>
    </xf>
    <xf numFmtId="0" fontId="5" fillId="3" borderId="28" xfId="1" applyFont="1" applyFill="1" applyBorder="1" applyAlignment="1">
      <alignment horizontal="center" wrapText="1"/>
    </xf>
    <xf numFmtId="0" fontId="12" fillId="3" borderId="36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5" fillId="4" borderId="50" xfId="1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 wrapText="1"/>
    </xf>
    <xf numFmtId="0" fontId="10" fillId="3" borderId="43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 wrapText="1"/>
    </xf>
    <xf numFmtId="164" fontId="6" fillId="2" borderId="50" xfId="0" applyNumberFormat="1" applyFont="1" applyFill="1" applyBorder="1" applyAlignment="1">
      <alignment horizontal="center"/>
    </xf>
    <xf numFmtId="0" fontId="10" fillId="0" borderId="50" xfId="0" applyFont="1" applyBorder="1"/>
    <xf numFmtId="0" fontId="9" fillId="0" borderId="2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10" fillId="0" borderId="24" xfId="0" applyFont="1" applyBorder="1" applyAlignment="1">
      <alignment wrapText="1"/>
    </xf>
    <xf numFmtId="0" fontId="5" fillId="3" borderId="13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left"/>
    </xf>
    <xf numFmtId="0" fontId="18" fillId="2" borderId="37" xfId="0" applyFont="1" applyFill="1" applyBorder="1" applyAlignment="1">
      <alignment horizontal="center"/>
    </xf>
    <xf numFmtId="0" fontId="10" fillId="0" borderId="24" xfId="0" applyFont="1" applyBorder="1"/>
    <xf numFmtId="0" fontId="13" fillId="2" borderId="48" xfId="0" applyFont="1" applyFill="1" applyBorder="1" applyAlignment="1">
      <alignment horizontal="center"/>
    </xf>
    <xf numFmtId="0" fontId="13" fillId="2" borderId="49" xfId="0" applyFont="1" applyFill="1" applyBorder="1" applyAlignment="1">
      <alignment horizontal="center"/>
    </xf>
    <xf numFmtId="0" fontId="17" fillId="3" borderId="3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left"/>
    </xf>
    <xf numFmtId="0" fontId="10" fillId="4" borderId="50" xfId="0" applyFont="1" applyFill="1" applyBorder="1" applyAlignment="1">
      <alignment wrapText="1"/>
    </xf>
    <xf numFmtId="0" fontId="10" fillId="4" borderId="50" xfId="0" applyFont="1" applyFill="1" applyBorder="1" applyAlignment="1">
      <alignment horizontal="left" wrapText="1"/>
    </xf>
    <xf numFmtId="0" fontId="7" fillId="3" borderId="50" xfId="0" applyFont="1" applyFill="1" applyBorder="1" applyAlignment="1">
      <alignment horizontal="left"/>
    </xf>
    <xf numFmtId="0" fontId="7" fillId="4" borderId="50" xfId="0" applyFont="1" applyFill="1" applyBorder="1" applyAlignment="1">
      <alignment horizontal="left"/>
    </xf>
    <xf numFmtId="0" fontId="7" fillId="4" borderId="51" xfId="0" applyFont="1" applyFill="1" applyBorder="1" applyAlignment="1">
      <alignment horizontal="left"/>
    </xf>
    <xf numFmtId="0" fontId="17" fillId="3" borderId="52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 wrapText="1"/>
    </xf>
    <xf numFmtId="0" fontId="5" fillId="4" borderId="8" xfId="1" applyFont="1" applyFill="1" applyBorder="1" applyAlignment="1">
      <alignment horizontal="center"/>
    </xf>
    <xf numFmtId="164" fontId="6" fillId="3" borderId="50" xfId="0" applyNumberFormat="1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 wrapText="1"/>
    </xf>
    <xf numFmtId="0" fontId="5" fillId="2" borderId="50" xfId="1" applyFont="1" applyFill="1" applyBorder="1" applyAlignment="1">
      <alignment horizontal="center"/>
    </xf>
    <xf numFmtId="0" fontId="10" fillId="0" borderId="54" xfId="0" applyFont="1" applyBorder="1" applyAlignment="1"/>
    <xf numFmtId="0" fontId="10" fillId="3" borderId="50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13" fillId="2" borderId="37" xfId="0" applyFont="1" applyFill="1" applyBorder="1" applyAlignment="1">
      <alignment horizontal="center"/>
    </xf>
    <xf numFmtId="0" fontId="10" fillId="2" borderId="19" xfId="0" applyFont="1" applyFill="1" applyBorder="1"/>
    <xf numFmtId="0" fontId="17" fillId="2" borderId="35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left"/>
    </xf>
    <xf numFmtId="0" fontId="17" fillId="2" borderId="52" xfId="0" applyFont="1" applyFill="1" applyBorder="1" applyAlignment="1">
      <alignment horizontal="center"/>
    </xf>
    <xf numFmtId="0" fontId="12" fillId="0" borderId="45" xfId="0" applyFont="1" applyBorder="1"/>
    <xf numFmtId="0" fontId="12" fillId="0" borderId="35" xfId="0" applyFont="1" applyBorder="1"/>
    <xf numFmtId="0" fontId="10" fillId="0" borderId="50" xfId="0" applyFont="1" applyBorder="1" applyAlignment="1">
      <alignment wrapText="1"/>
    </xf>
    <xf numFmtId="0" fontId="7" fillId="2" borderId="50" xfId="0" applyFont="1" applyFill="1" applyBorder="1" applyAlignment="1"/>
    <xf numFmtId="0" fontId="7" fillId="2" borderId="51" xfId="0" applyFont="1" applyFill="1" applyBorder="1" applyAlignment="1"/>
    <xf numFmtId="0" fontId="7" fillId="0" borderId="45" xfId="0" applyFont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4" borderId="36" xfId="0" applyFont="1" applyFill="1" applyBorder="1" applyAlignment="1"/>
    <xf numFmtId="0" fontId="10" fillId="0" borderId="50" xfId="0" applyFont="1" applyFill="1" applyBorder="1"/>
    <xf numFmtId="0" fontId="5" fillId="2" borderId="50" xfId="0" applyFont="1" applyFill="1" applyBorder="1" applyAlignment="1">
      <alignment wrapText="1"/>
    </xf>
    <xf numFmtId="0" fontId="10" fillId="0" borderId="50" xfId="0" applyFont="1" applyFill="1" applyBorder="1" applyAlignment="1"/>
    <xf numFmtId="0" fontId="10" fillId="0" borderId="50" xfId="0" applyFont="1" applyFill="1" applyBorder="1" applyAlignment="1">
      <alignment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73" xfId="0" applyFont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10" fillId="3" borderId="36" xfId="0" applyFont="1" applyFill="1" applyBorder="1" applyAlignment="1">
      <alignment wrapText="1"/>
    </xf>
    <xf numFmtId="0" fontId="10" fillId="2" borderId="41" xfId="0" applyFont="1" applyFill="1" applyBorder="1" applyAlignment="1">
      <alignment horizontal="left"/>
    </xf>
    <xf numFmtId="0" fontId="9" fillId="2" borderId="57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left" wrapText="1"/>
    </xf>
    <xf numFmtId="0" fontId="10" fillId="2" borderId="24" xfId="0" applyFont="1" applyFill="1" applyBorder="1" applyAlignment="1">
      <alignment horizontal="center" wrapText="1"/>
    </xf>
    <xf numFmtId="0" fontId="5" fillId="2" borderId="35" xfId="0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16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10" fillId="2" borderId="30" xfId="0" applyFont="1" applyFill="1" applyBorder="1"/>
    <xf numFmtId="0" fontId="10" fillId="2" borderId="41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5" fillId="2" borderId="29" xfId="1" applyFont="1" applyFill="1" applyBorder="1" applyAlignment="1">
      <alignment horizontal="center"/>
    </xf>
    <xf numFmtId="0" fontId="16" fillId="2" borderId="17" xfId="1" applyFont="1" applyFill="1" applyBorder="1" applyAlignment="1">
      <alignment horizontal="center"/>
    </xf>
    <xf numFmtId="0" fontId="5" fillId="2" borderId="18" xfId="1" applyFont="1" applyFill="1" applyBorder="1" applyAlignment="1">
      <alignment horizontal="center"/>
    </xf>
    <xf numFmtId="0" fontId="20" fillId="2" borderId="1" xfId="1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left"/>
    </xf>
    <xf numFmtId="0" fontId="10" fillId="2" borderId="35" xfId="0" applyFont="1" applyFill="1" applyBorder="1" applyAlignment="1"/>
    <xf numFmtId="0" fontId="9" fillId="2" borderId="24" xfId="0" applyFont="1" applyFill="1" applyBorder="1" applyAlignment="1">
      <alignment horizontal="center"/>
    </xf>
    <xf numFmtId="0" fontId="5" fillId="2" borderId="6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36" xfId="1" applyFont="1" applyFill="1" applyBorder="1" applyAlignment="1">
      <alignment horizontal="center" wrapText="1"/>
    </xf>
    <xf numFmtId="0" fontId="15" fillId="2" borderId="41" xfId="0" applyFont="1" applyFill="1" applyBorder="1" applyAlignment="1">
      <alignment horizontal="center" wrapText="1"/>
    </xf>
    <xf numFmtId="164" fontId="5" fillId="2" borderId="42" xfId="0" applyNumberFormat="1" applyFont="1" applyFill="1" applyBorder="1" applyAlignment="1">
      <alignment horizontal="center"/>
    </xf>
    <xf numFmtId="0" fontId="9" fillId="2" borderId="5" xfId="0" applyFont="1" applyFill="1" applyBorder="1"/>
    <xf numFmtId="0" fontId="10" fillId="2" borderId="24" xfId="0" applyFont="1" applyFill="1" applyBorder="1" applyAlignment="1">
      <alignment horizontal="left"/>
    </xf>
    <xf numFmtId="164" fontId="5" fillId="2" borderId="52" xfId="0" applyNumberFormat="1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7" xfId="0" applyFont="1" applyFill="1" applyBorder="1" applyAlignment="1">
      <alignment horizontal="left"/>
    </xf>
    <xf numFmtId="0" fontId="10" fillId="2" borderId="52" xfId="0" applyFont="1" applyFill="1" applyBorder="1" applyAlignment="1">
      <alignment horizontal="left" wrapText="1"/>
    </xf>
    <xf numFmtId="0" fontId="10" fillId="2" borderId="54" xfId="0" applyFont="1" applyFill="1" applyBorder="1"/>
    <xf numFmtId="0" fontId="18" fillId="2" borderId="50" xfId="0" applyFont="1" applyFill="1" applyBorder="1" applyAlignment="1">
      <alignment horizontal="center"/>
    </xf>
    <xf numFmtId="0" fontId="18" fillId="2" borderId="51" xfId="0" applyFont="1" applyFill="1" applyBorder="1" applyAlignment="1">
      <alignment horizontal="center"/>
    </xf>
    <xf numFmtId="0" fontId="7" fillId="2" borderId="51" xfId="0" applyFont="1" applyFill="1" applyBorder="1"/>
    <xf numFmtId="164" fontId="10" fillId="3" borderId="50" xfId="0" applyNumberFormat="1" applyFont="1" applyFill="1" applyBorder="1" applyAlignment="1">
      <alignment horizontal="center"/>
    </xf>
    <xf numFmtId="0" fontId="10" fillId="3" borderId="50" xfId="0" applyFont="1" applyFill="1" applyBorder="1" applyAlignment="1">
      <alignment wrapText="1"/>
    </xf>
    <xf numFmtId="0" fontId="5" fillId="3" borderId="28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4" borderId="36" xfId="1" applyFont="1" applyFill="1" applyBorder="1" applyAlignment="1">
      <alignment horizontal="center"/>
    </xf>
    <xf numFmtId="164" fontId="5" fillId="3" borderId="36" xfId="0" applyNumberFormat="1" applyFont="1" applyFill="1" applyBorder="1" applyAlignment="1">
      <alignment horizontal="center"/>
    </xf>
    <xf numFmtId="164" fontId="5" fillId="4" borderId="36" xfId="0" applyNumberFormat="1" applyFont="1" applyFill="1" applyBorder="1" applyAlignment="1">
      <alignment horizontal="center"/>
    </xf>
    <xf numFmtId="164" fontId="6" fillId="3" borderId="36" xfId="0" applyNumberFormat="1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5" fillId="3" borderId="5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left"/>
    </xf>
    <xf numFmtId="0" fontId="5" fillId="3" borderId="16" xfId="1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/>
    </xf>
    <xf numFmtId="164" fontId="6" fillId="4" borderId="36" xfId="0" applyNumberFormat="1" applyFont="1" applyFill="1" applyBorder="1" applyAlignment="1">
      <alignment horizontal="center"/>
    </xf>
    <xf numFmtId="2" fontId="7" fillId="3" borderId="36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164" fontId="6" fillId="4" borderId="49" xfId="0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47" xfId="0" applyFont="1" applyFill="1" applyBorder="1"/>
    <xf numFmtId="0" fontId="10" fillId="4" borderId="32" xfId="0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8" fillId="4" borderId="50" xfId="0" applyFont="1" applyFill="1" applyBorder="1" applyAlignment="1">
      <alignment horizontal="center"/>
    </xf>
    <xf numFmtId="0" fontId="18" fillId="3" borderId="50" xfId="0" applyFont="1" applyFill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4" borderId="53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left" wrapText="1"/>
    </xf>
    <xf numFmtId="0" fontId="7" fillId="3" borderId="50" xfId="0" applyFont="1" applyFill="1" applyBorder="1" applyAlignment="1"/>
    <xf numFmtId="0" fontId="7" fillId="4" borderId="50" xfId="0" applyFont="1" applyFill="1" applyBorder="1" applyAlignment="1"/>
    <xf numFmtId="0" fontId="7" fillId="4" borderId="51" xfId="0" applyFont="1" applyFill="1" applyBorder="1" applyAlignment="1"/>
    <xf numFmtId="0" fontId="10" fillId="2" borderId="36" xfId="0" applyFont="1" applyFill="1" applyBorder="1" applyAlignment="1">
      <alignment horizontal="right"/>
    </xf>
    <xf numFmtId="0" fontId="5" fillId="3" borderId="50" xfId="0" applyFont="1" applyFill="1" applyBorder="1" applyAlignment="1">
      <alignment horizontal="center"/>
    </xf>
    <xf numFmtId="0" fontId="5" fillId="3" borderId="42" xfId="1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5" fillId="4" borderId="42" xfId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164" fontId="5" fillId="2" borderId="66" xfId="0" applyNumberFormat="1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left"/>
    </xf>
    <xf numFmtId="0" fontId="9" fillId="4" borderId="36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center" wrapText="1"/>
    </xf>
    <xf numFmtId="0" fontId="6" fillId="3" borderId="38" xfId="0" applyFont="1" applyFill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5" fillId="4" borderId="28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5" fillId="4" borderId="36" xfId="1" applyFont="1" applyFill="1" applyBorder="1" applyAlignment="1">
      <alignment horizontal="center" wrapText="1"/>
    </xf>
    <xf numFmtId="0" fontId="5" fillId="2" borderId="57" xfId="0" applyFont="1" applyFill="1" applyBorder="1" applyAlignment="1">
      <alignment horizontal="center"/>
    </xf>
    <xf numFmtId="2" fontId="7" fillId="4" borderId="37" xfId="0" applyNumberFormat="1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9" fillId="0" borderId="3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65" xfId="0" applyBorder="1" applyAlignment="1">
      <alignment horizontal="center"/>
    </xf>
    <xf numFmtId="0" fontId="8" fillId="0" borderId="4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7"/>
  <sheetViews>
    <sheetView zoomScale="60" zoomScaleNormal="60" workbookViewId="0">
      <selection activeCell="H34" sqref="H34"/>
    </sheetView>
  </sheetViews>
  <sheetFormatPr defaultRowHeight="14.4" x14ac:dyDescent="0.3"/>
  <cols>
    <col min="2" max="3" width="19.88671875" customWidth="1"/>
    <col min="4" max="4" width="20.5546875" style="5" customWidth="1"/>
    <col min="5" max="5" width="21.109375" customWidth="1"/>
    <col min="6" max="6" width="55.6640625" customWidth="1"/>
    <col min="7" max="7" width="15.6640625" customWidth="1"/>
    <col min="8" max="8" width="13.5546875" customWidth="1"/>
    <col min="10" max="10" width="11.33203125" customWidth="1"/>
    <col min="11" max="11" width="17.44140625" customWidth="1"/>
    <col min="12" max="12" width="24.5546875" customWidth="1"/>
    <col min="13" max="13" width="11.33203125" customWidth="1"/>
    <col min="17" max="17" width="11.5546875" customWidth="1"/>
    <col min="18" max="18" width="12.33203125" customWidth="1"/>
    <col min="23" max="23" width="12" customWidth="1"/>
    <col min="24" max="24" width="11.109375" bestFit="1" customWidth="1"/>
  </cols>
  <sheetData>
    <row r="2" spans="2:25" ht="22.8" x14ac:dyDescent="0.4">
      <c r="B2" s="547" t="s">
        <v>1</v>
      </c>
      <c r="C2" s="547"/>
      <c r="D2" s="548"/>
      <c r="E2" s="547" t="s">
        <v>3</v>
      </c>
      <c r="F2" s="547"/>
      <c r="G2" s="549" t="s">
        <v>2</v>
      </c>
      <c r="H2" s="548">
        <v>1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ht="16.2" thickBot="1" x14ac:dyDescent="0.35">
      <c r="B4" s="842" t="s">
        <v>0</v>
      </c>
      <c r="C4" s="842"/>
      <c r="D4" s="844" t="s">
        <v>134</v>
      </c>
      <c r="E4" s="842" t="s">
        <v>37</v>
      </c>
      <c r="F4" s="844" t="s">
        <v>36</v>
      </c>
      <c r="G4" s="844" t="s">
        <v>25</v>
      </c>
      <c r="H4" s="844" t="s">
        <v>35</v>
      </c>
      <c r="I4" s="848" t="s">
        <v>22</v>
      </c>
      <c r="J4" s="849"/>
      <c r="K4" s="850"/>
      <c r="L4" s="845" t="s">
        <v>135</v>
      </c>
      <c r="M4" s="835" t="s">
        <v>23</v>
      </c>
      <c r="N4" s="836"/>
      <c r="O4" s="837"/>
      <c r="P4" s="837"/>
      <c r="Q4" s="838"/>
      <c r="R4" s="839" t="s">
        <v>24</v>
      </c>
      <c r="S4" s="840"/>
      <c r="T4" s="840"/>
      <c r="U4" s="840"/>
      <c r="V4" s="840"/>
      <c r="W4" s="840"/>
      <c r="X4" s="840"/>
      <c r="Y4" s="841"/>
    </row>
    <row r="5" spans="2:25" ht="47.4" thickBot="1" x14ac:dyDescent="0.35">
      <c r="B5" s="843"/>
      <c r="C5" s="847"/>
      <c r="D5" s="843"/>
      <c r="E5" s="843"/>
      <c r="F5" s="843"/>
      <c r="G5" s="843"/>
      <c r="H5" s="843"/>
      <c r="I5" s="110" t="s">
        <v>26</v>
      </c>
      <c r="J5" s="405" t="s">
        <v>27</v>
      </c>
      <c r="K5" s="527" t="s">
        <v>28</v>
      </c>
      <c r="L5" s="846"/>
      <c r="M5" s="304" t="s">
        <v>29</v>
      </c>
      <c r="N5" s="304" t="s">
        <v>93</v>
      </c>
      <c r="O5" s="304" t="s">
        <v>30</v>
      </c>
      <c r="P5" s="404" t="s">
        <v>94</v>
      </c>
      <c r="Q5" s="304" t="s">
        <v>95</v>
      </c>
      <c r="R5" s="304" t="s">
        <v>31</v>
      </c>
      <c r="S5" s="304" t="s">
        <v>32</v>
      </c>
      <c r="T5" s="304" t="s">
        <v>33</v>
      </c>
      <c r="U5" s="304" t="s">
        <v>34</v>
      </c>
      <c r="V5" s="304" t="s">
        <v>96</v>
      </c>
      <c r="W5" s="304" t="s">
        <v>97</v>
      </c>
      <c r="X5" s="304" t="s">
        <v>98</v>
      </c>
      <c r="Y5" s="405" t="s">
        <v>99</v>
      </c>
    </row>
    <row r="6" spans="2:25" ht="34.5" customHeight="1" x14ac:dyDescent="0.3">
      <c r="B6" s="577" t="s">
        <v>5</v>
      </c>
      <c r="C6" s="119"/>
      <c r="D6" s="475"/>
      <c r="E6" s="197" t="s">
        <v>19</v>
      </c>
      <c r="F6" s="714" t="s">
        <v>138</v>
      </c>
      <c r="G6" s="197">
        <v>100</v>
      </c>
      <c r="H6" s="715"/>
      <c r="I6" s="379">
        <v>4.4400000000000004</v>
      </c>
      <c r="J6" s="320">
        <v>6.31</v>
      </c>
      <c r="K6" s="380">
        <v>41.44</v>
      </c>
      <c r="L6" s="486">
        <v>248.45</v>
      </c>
      <c r="M6" s="242">
        <v>0.09</v>
      </c>
      <c r="N6" s="19">
        <v>0.05</v>
      </c>
      <c r="O6" s="20">
        <v>1.5</v>
      </c>
      <c r="P6" s="20">
        <v>20</v>
      </c>
      <c r="Q6" s="46">
        <v>0.08</v>
      </c>
      <c r="R6" s="292">
        <v>11.96</v>
      </c>
      <c r="S6" s="49">
        <v>55.2</v>
      </c>
      <c r="T6" s="49">
        <v>21.79</v>
      </c>
      <c r="U6" s="49">
        <v>1.26</v>
      </c>
      <c r="V6" s="49">
        <v>108.56</v>
      </c>
      <c r="W6" s="49">
        <v>1E-4</v>
      </c>
      <c r="X6" s="49">
        <v>1E-4</v>
      </c>
      <c r="Y6" s="50">
        <v>0</v>
      </c>
    </row>
    <row r="7" spans="2:25" ht="34.5" customHeight="1" x14ac:dyDescent="0.3">
      <c r="B7" s="577"/>
      <c r="C7" s="114"/>
      <c r="D7" s="91">
        <v>56</v>
      </c>
      <c r="E7" s="115" t="s">
        <v>55</v>
      </c>
      <c r="F7" s="553" t="s">
        <v>85</v>
      </c>
      <c r="G7" s="206">
        <v>205</v>
      </c>
      <c r="H7" s="91"/>
      <c r="I7" s="242">
        <v>6.31</v>
      </c>
      <c r="J7" s="20">
        <v>7.15</v>
      </c>
      <c r="K7" s="46">
        <v>31.59</v>
      </c>
      <c r="L7" s="241">
        <v>215.25</v>
      </c>
      <c r="M7" s="242">
        <v>0.06</v>
      </c>
      <c r="N7" s="19">
        <v>2.3E-2</v>
      </c>
      <c r="O7" s="20">
        <v>0.88</v>
      </c>
      <c r="P7" s="20">
        <v>32.4</v>
      </c>
      <c r="Q7" s="21">
        <v>0.1</v>
      </c>
      <c r="R7" s="242">
        <v>184.17</v>
      </c>
      <c r="S7" s="20">
        <v>173.51</v>
      </c>
      <c r="T7" s="20">
        <v>31.67</v>
      </c>
      <c r="U7" s="20">
        <v>0.41</v>
      </c>
      <c r="V7" s="20">
        <v>228.17</v>
      </c>
      <c r="W7" s="20">
        <v>1.4E-2</v>
      </c>
      <c r="X7" s="20">
        <v>6.0000000000000001E-3</v>
      </c>
      <c r="Y7" s="46">
        <v>0.04</v>
      </c>
    </row>
    <row r="8" spans="2:25" ht="34.5" customHeight="1" x14ac:dyDescent="0.3">
      <c r="B8" s="577"/>
      <c r="C8" s="114"/>
      <c r="D8" s="458">
        <v>114</v>
      </c>
      <c r="E8" s="91" t="s">
        <v>41</v>
      </c>
      <c r="F8" s="137" t="s">
        <v>47</v>
      </c>
      <c r="G8" s="534">
        <v>200</v>
      </c>
      <c r="H8" s="115"/>
      <c r="I8" s="19">
        <v>0.2</v>
      </c>
      <c r="J8" s="20">
        <v>0</v>
      </c>
      <c r="K8" s="21">
        <v>11</v>
      </c>
      <c r="L8" s="169">
        <v>44.8</v>
      </c>
      <c r="M8" s="242">
        <v>0</v>
      </c>
      <c r="N8" s="19">
        <v>0</v>
      </c>
      <c r="O8" s="20">
        <v>0.08</v>
      </c>
      <c r="P8" s="20">
        <v>0</v>
      </c>
      <c r="Q8" s="46">
        <v>0</v>
      </c>
      <c r="R8" s="242">
        <v>13.56</v>
      </c>
      <c r="S8" s="20">
        <v>7.66</v>
      </c>
      <c r="T8" s="20">
        <v>4.08</v>
      </c>
      <c r="U8" s="20">
        <v>0.8</v>
      </c>
      <c r="V8" s="20">
        <v>0.68</v>
      </c>
      <c r="W8" s="20">
        <v>0</v>
      </c>
      <c r="X8" s="20">
        <v>0</v>
      </c>
      <c r="Y8" s="46">
        <v>0</v>
      </c>
    </row>
    <row r="9" spans="2:25" ht="34.5" customHeight="1" x14ac:dyDescent="0.3">
      <c r="B9" s="577"/>
      <c r="C9" s="114"/>
      <c r="D9" s="461">
        <v>121</v>
      </c>
      <c r="E9" s="91" t="s">
        <v>13</v>
      </c>
      <c r="F9" s="137" t="s">
        <v>46</v>
      </c>
      <c r="G9" s="206">
        <v>20</v>
      </c>
      <c r="H9" s="115"/>
      <c r="I9" s="19">
        <v>1.44</v>
      </c>
      <c r="J9" s="20">
        <v>0.13</v>
      </c>
      <c r="K9" s="21">
        <v>9.83</v>
      </c>
      <c r="L9" s="252">
        <v>50.44</v>
      </c>
      <c r="M9" s="242">
        <v>0.04</v>
      </c>
      <c r="N9" s="19">
        <v>7.0000000000000001E-3</v>
      </c>
      <c r="O9" s="20">
        <v>0</v>
      </c>
      <c r="P9" s="20">
        <v>0</v>
      </c>
      <c r="Q9" s="21">
        <v>0</v>
      </c>
      <c r="R9" s="242">
        <v>7.5</v>
      </c>
      <c r="S9" s="20">
        <v>24.6</v>
      </c>
      <c r="T9" s="20">
        <v>9.9</v>
      </c>
      <c r="U9" s="20">
        <v>0.45</v>
      </c>
      <c r="V9" s="20">
        <v>18.399999999999999</v>
      </c>
      <c r="W9" s="20">
        <v>0</v>
      </c>
      <c r="X9" s="20">
        <v>0</v>
      </c>
      <c r="Y9" s="46">
        <v>0</v>
      </c>
    </row>
    <row r="10" spans="2:25" ht="34.5" customHeight="1" x14ac:dyDescent="0.3">
      <c r="B10" s="577"/>
      <c r="C10" s="114"/>
      <c r="D10" s="458">
        <v>120</v>
      </c>
      <c r="E10" s="115" t="s">
        <v>14</v>
      </c>
      <c r="F10" s="182" t="s">
        <v>12</v>
      </c>
      <c r="G10" s="115">
        <v>20</v>
      </c>
      <c r="H10" s="91"/>
      <c r="I10" s="242">
        <v>1.1399999999999999</v>
      </c>
      <c r="J10" s="20">
        <v>0.22</v>
      </c>
      <c r="K10" s="46">
        <v>7.44</v>
      </c>
      <c r="L10" s="360">
        <v>36.26</v>
      </c>
      <c r="M10" s="242">
        <v>0.02</v>
      </c>
      <c r="N10" s="19">
        <v>2.4E-2</v>
      </c>
      <c r="O10" s="20">
        <v>0.08</v>
      </c>
      <c r="P10" s="20">
        <v>0</v>
      </c>
      <c r="Q10" s="46">
        <v>0</v>
      </c>
      <c r="R10" s="242">
        <v>6.8</v>
      </c>
      <c r="S10" s="20">
        <v>24</v>
      </c>
      <c r="T10" s="20">
        <v>8.1999999999999993</v>
      </c>
      <c r="U10" s="20">
        <v>0.46</v>
      </c>
      <c r="V10" s="20">
        <v>73.5</v>
      </c>
      <c r="W10" s="20">
        <v>2E-3</v>
      </c>
      <c r="X10" s="20">
        <v>2E-3</v>
      </c>
      <c r="Y10" s="46">
        <v>1.2E-2</v>
      </c>
    </row>
    <row r="11" spans="2:25" ht="34.5" customHeight="1" x14ac:dyDescent="0.3">
      <c r="B11" s="577"/>
      <c r="C11" s="114"/>
      <c r="D11" s="458"/>
      <c r="E11" s="115"/>
      <c r="F11" s="156" t="s">
        <v>20</v>
      </c>
      <c r="G11" s="235">
        <f>G6+G7+G8+G9+G10</f>
        <v>545</v>
      </c>
      <c r="H11" s="91"/>
      <c r="I11" s="178">
        <f t="shared" ref="I11:Y11" si="0">I6+I7+I8+I9+I10</f>
        <v>13.53</v>
      </c>
      <c r="J11" s="32">
        <f t="shared" si="0"/>
        <v>13.810000000000002</v>
      </c>
      <c r="K11" s="67">
        <f t="shared" si="0"/>
        <v>101.3</v>
      </c>
      <c r="L11" s="373">
        <f t="shared" si="0"/>
        <v>595.20000000000005</v>
      </c>
      <c r="M11" s="178">
        <f t="shared" si="0"/>
        <v>0.21</v>
      </c>
      <c r="N11" s="32">
        <f t="shared" si="0"/>
        <v>0.10400000000000001</v>
      </c>
      <c r="O11" s="32">
        <f t="shared" si="0"/>
        <v>2.54</v>
      </c>
      <c r="P11" s="32">
        <f t="shared" si="0"/>
        <v>52.4</v>
      </c>
      <c r="Q11" s="67">
        <f t="shared" si="0"/>
        <v>0.18</v>
      </c>
      <c r="R11" s="178">
        <f t="shared" si="0"/>
        <v>223.99</v>
      </c>
      <c r="S11" s="32">
        <f t="shared" si="0"/>
        <v>284.96999999999997</v>
      </c>
      <c r="T11" s="32">
        <f t="shared" si="0"/>
        <v>75.64</v>
      </c>
      <c r="U11" s="32">
        <f t="shared" si="0"/>
        <v>3.38</v>
      </c>
      <c r="V11" s="32">
        <f t="shared" si="0"/>
        <v>429.31</v>
      </c>
      <c r="W11" s="32">
        <f t="shared" si="0"/>
        <v>1.61E-2</v>
      </c>
      <c r="X11" s="32">
        <f t="shared" si="0"/>
        <v>8.0999999999999996E-3</v>
      </c>
      <c r="Y11" s="67">
        <f t="shared" si="0"/>
        <v>5.2000000000000005E-2</v>
      </c>
    </row>
    <row r="12" spans="2:25" ht="34.5" customHeight="1" thickBot="1" x14ac:dyDescent="0.35">
      <c r="B12" s="577"/>
      <c r="C12" s="294"/>
      <c r="D12" s="458"/>
      <c r="E12" s="115"/>
      <c r="F12" s="156" t="s">
        <v>21</v>
      </c>
      <c r="G12" s="115"/>
      <c r="H12" s="91"/>
      <c r="I12" s="180"/>
      <c r="J12" s="51"/>
      <c r="K12" s="104"/>
      <c r="L12" s="372">
        <f>L11/23.5</f>
        <v>25.327659574468086</v>
      </c>
      <c r="M12" s="180"/>
      <c r="N12" s="134"/>
      <c r="O12" s="374"/>
      <c r="P12" s="374"/>
      <c r="Q12" s="375"/>
      <c r="R12" s="376"/>
      <c r="S12" s="374"/>
      <c r="T12" s="374"/>
      <c r="U12" s="374"/>
      <c r="V12" s="374"/>
      <c r="W12" s="374"/>
      <c r="X12" s="374"/>
      <c r="Y12" s="375"/>
    </row>
    <row r="13" spans="2:25" ht="34.5" customHeight="1" x14ac:dyDescent="0.3">
      <c r="B13" s="576" t="s">
        <v>6</v>
      </c>
      <c r="C13" s="119"/>
      <c r="D13" s="334">
        <v>137</v>
      </c>
      <c r="E13" s="570" t="s">
        <v>19</v>
      </c>
      <c r="F13" s="753" t="s">
        <v>139</v>
      </c>
      <c r="G13" s="822">
        <v>100</v>
      </c>
      <c r="H13" s="133"/>
      <c r="I13" s="293">
        <v>0.8</v>
      </c>
      <c r="J13" s="49">
        <v>0.2</v>
      </c>
      <c r="K13" s="331">
        <v>7.5</v>
      </c>
      <c r="L13" s="718">
        <v>38</v>
      </c>
      <c r="M13" s="292">
        <v>0.06</v>
      </c>
      <c r="N13" s="293">
        <v>0.03</v>
      </c>
      <c r="O13" s="49">
        <v>38</v>
      </c>
      <c r="P13" s="49">
        <v>10</v>
      </c>
      <c r="Q13" s="50">
        <v>0</v>
      </c>
      <c r="R13" s="292">
        <v>35</v>
      </c>
      <c r="S13" s="49">
        <v>17</v>
      </c>
      <c r="T13" s="49">
        <v>11</v>
      </c>
      <c r="U13" s="49">
        <v>0.1</v>
      </c>
      <c r="V13" s="49">
        <v>155</v>
      </c>
      <c r="W13" s="49">
        <v>2.9999999999999997E-4</v>
      </c>
      <c r="X13" s="49">
        <v>1E-4</v>
      </c>
      <c r="Y13" s="50">
        <v>0.15</v>
      </c>
    </row>
    <row r="14" spans="2:25" ht="34.5" customHeight="1" x14ac:dyDescent="0.3">
      <c r="B14" s="577"/>
      <c r="C14" s="114"/>
      <c r="D14" s="458">
        <v>30</v>
      </c>
      <c r="E14" s="115" t="s">
        <v>8</v>
      </c>
      <c r="F14" s="182" t="s">
        <v>15</v>
      </c>
      <c r="G14" s="115">
        <v>200</v>
      </c>
      <c r="H14" s="91"/>
      <c r="I14" s="242">
        <v>6</v>
      </c>
      <c r="J14" s="20">
        <v>6.28</v>
      </c>
      <c r="K14" s="46">
        <v>7.12</v>
      </c>
      <c r="L14" s="240">
        <v>109.74</v>
      </c>
      <c r="M14" s="242">
        <v>0.06</v>
      </c>
      <c r="N14" s="19">
        <v>0.08</v>
      </c>
      <c r="O14" s="20">
        <v>9.92</v>
      </c>
      <c r="P14" s="20">
        <v>121</v>
      </c>
      <c r="Q14" s="46">
        <v>8.0000000000000002E-3</v>
      </c>
      <c r="R14" s="242">
        <v>37.1</v>
      </c>
      <c r="S14" s="20">
        <v>79.599999999999994</v>
      </c>
      <c r="T14" s="20">
        <v>21.2</v>
      </c>
      <c r="U14" s="20">
        <v>1.2</v>
      </c>
      <c r="V14" s="20">
        <v>329.8</v>
      </c>
      <c r="W14" s="20">
        <v>6.0000000000000001E-3</v>
      </c>
      <c r="X14" s="20">
        <v>0</v>
      </c>
      <c r="Y14" s="46">
        <v>3.2000000000000001E-2</v>
      </c>
    </row>
    <row r="15" spans="2:25" ht="34.5" customHeight="1" x14ac:dyDescent="0.3">
      <c r="B15" s="580"/>
      <c r="C15" s="205"/>
      <c r="D15" s="458">
        <v>504</v>
      </c>
      <c r="E15" s="115" t="s">
        <v>9</v>
      </c>
      <c r="F15" s="182" t="s">
        <v>140</v>
      </c>
      <c r="G15" s="115">
        <v>250</v>
      </c>
      <c r="H15" s="91"/>
      <c r="I15" s="242">
        <v>26.9</v>
      </c>
      <c r="J15" s="20">
        <v>33.159999999999997</v>
      </c>
      <c r="K15" s="46">
        <v>40.369999999999997</v>
      </c>
      <c r="L15" s="240">
        <v>567.08000000000004</v>
      </c>
      <c r="M15" s="242">
        <v>0.1</v>
      </c>
      <c r="N15" s="19">
        <v>0.19</v>
      </c>
      <c r="O15" s="20">
        <v>1.33</v>
      </c>
      <c r="P15" s="20">
        <v>160</v>
      </c>
      <c r="Q15" s="46">
        <v>0</v>
      </c>
      <c r="R15" s="242">
        <v>22.6</v>
      </c>
      <c r="S15" s="20">
        <v>299.75</v>
      </c>
      <c r="T15" s="20">
        <v>56.55</v>
      </c>
      <c r="U15" s="20">
        <v>3.78</v>
      </c>
      <c r="V15" s="20">
        <v>461.65</v>
      </c>
      <c r="W15" s="20">
        <v>0.01</v>
      </c>
      <c r="X15" s="20">
        <v>7.7499999999999999E-3</v>
      </c>
      <c r="Y15" s="46">
        <v>0.1</v>
      </c>
    </row>
    <row r="16" spans="2:25" ht="34.5" customHeight="1" x14ac:dyDescent="0.3">
      <c r="B16" s="580"/>
      <c r="C16" s="813" t="s">
        <v>64</v>
      </c>
      <c r="D16" s="415">
        <v>98</v>
      </c>
      <c r="E16" s="159" t="s">
        <v>17</v>
      </c>
      <c r="F16" s="819" t="s">
        <v>16</v>
      </c>
      <c r="G16" s="543">
        <v>200</v>
      </c>
      <c r="H16" s="143"/>
      <c r="I16" s="271">
        <v>0.4</v>
      </c>
      <c r="J16" s="59">
        <v>0</v>
      </c>
      <c r="K16" s="60">
        <v>27</v>
      </c>
      <c r="L16" s="818">
        <v>59.48</v>
      </c>
      <c r="M16" s="271">
        <v>0</v>
      </c>
      <c r="N16" s="58">
        <v>0</v>
      </c>
      <c r="O16" s="59">
        <v>1.4</v>
      </c>
      <c r="P16" s="59">
        <v>0</v>
      </c>
      <c r="Q16" s="60">
        <v>0</v>
      </c>
      <c r="R16" s="271">
        <v>0.21</v>
      </c>
      <c r="S16" s="59">
        <v>0</v>
      </c>
      <c r="T16" s="59">
        <v>0</v>
      </c>
      <c r="U16" s="59">
        <v>0.02</v>
      </c>
      <c r="V16" s="59">
        <v>0.2</v>
      </c>
      <c r="W16" s="59">
        <v>0</v>
      </c>
      <c r="X16" s="59">
        <v>0</v>
      </c>
      <c r="Y16" s="60">
        <v>0</v>
      </c>
    </row>
    <row r="17" spans="2:25" ht="34.5" customHeight="1" x14ac:dyDescent="0.3">
      <c r="B17" s="580"/>
      <c r="C17" s="820" t="s">
        <v>104</v>
      </c>
      <c r="D17" s="504">
        <v>97</v>
      </c>
      <c r="E17" s="160" t="s">
        <v>17</v>
      </c>
      <c r="F17" s="821" t="s">
        <v>174</v>
      </c>
      <c r="G17" s="160">
        <v>200</v>
      </c>
      <c r="H17" s="144"/>
      <c r="I17" s="216">
        <v>0.19</v>
      </c>
      <c r="J17" s="65">
        <v>7.0000000000000007E-2</v>
      </c>
      <c r="K17" s="98">
        <v>14.95</v>
      </c>
      <c r="L17" s="781">
        <v>61.78</v>
      </c>
      <c r="M17" s="216">
        <v>0</v>
      </c>
      <c r="N17" s="64">
        <v>0.01</v>
      </c>
      <c r="O17" s="65">
        <v>16</v>
      </c>
      <c r="P17" s="65">
        <v>0</v>
      </c>
      <c r="Q17" s="98">
        <v>0</v>
      </c>
      <c r="R17" s="64">
        <v>6.73</v>
      </c>
      <c r="S17" s="65">
        <v>5.74</v>
      </c>
      <c r="T17" s="65">
        <v>5.39</v>
      </c>
      <c r="U17" s="64">
        <v>0.44</v>
      </c>
      <c r="V17" s="65">
        <v>58.47</v>
      </c>
      <c r="W17" s="65">
        <v>1.8000000000000001E-4</v>
      </c>
      <c r="X17" s="64">
        <v>1.9000000000000001E-4</v>
      </c>
      <c r="Y17" s="98">
        <v>0</v>
      </c>
    </row>
    <row r="18" spans="2:25" ht="34.5" customHeight="1" x14ac:dyDescent="0.3">
      <c r="B18" s="580"/>
      <c r="C18" s="205"/>
      <c r="D18" s="461">
        <v>119</v>
      </c>
      <c r="E18" s="115" t="s">
        <v>13</v>
      </c>
      <c r="F18" s="182" t="s">
        <v>50</v>
      </c>
      <c r="G18" s="206">
        <v>20</v>
      </c>
      <c r="H18" s="91"/>
      <c r="I18" s="242">
        <v>1.4</v>
      </c>
      <c r="J18" s="20">
        <v>0.14000000000000001</v>
      </c>
      <c r="K18" s="46">
        <v>8.8000000000000007</v>
      </c>
      <c r="L18" s="241">
        <v>48</v>
      </c>
      <c r="M18" s="242">
        <v>0.02</v>
      </c>
      <c r="N18" s="20">
        <v>6.0000000000000001E-3</v>
      </c>
      <c r="O18" s="20">
        <v>0</v>
      </c>
      <c r="P18" s="20">
        <v>0</v>
      </c>
      <c r="Q18" s="46">
        <v>0</v>
      </c>
      <c r="R18" s="19">
        <v>7.4</v>
      </c>
      <c r="S18" s="20">
        <v>43.6</v>
      </c>
      <c r="T18" s="20">
        <v>13</v>
      </c>
      <c r="U18" s="19">
        <v>0.56000000000000005</v>
      </c>
      <c r="V18" s="20">
        <v>18.600000000000001</v>
      </c>
      <c r="W18" s="20">
        <v>5.9999999999999995E-4</v>
      </c>
      <c r="X18" s="19">
        <v>1E-3</v>
      </c>
      <c r="Y18" s="46">
        <v>0</v>
      </c>
    </row>
    <row r="19" spans="2:25" ht="34.5" customHeight="1" x14ac:dyDescent="0.3">
      <c r="B19" s="580"/>
      <c r="C19" s="205"/>
      <c r="D19" s="458">
        <v>120</v>
      </c>
      <c r="E19" s="115" t="s">
        <v>14</v>
      </c>
      <c r="F19" s="182" t="s">
        <v>43</v>
      </c>
      <c r="G19" s="115">
        <v>20</v>
      </c>
      <c r="H19" s="91"/>
      <c r="I19" s="242">
        <v>1.1399999999999999</v>
      </c>
      <c r="J19" s="20">
        <v>0.22</v>
      </c>
      <c r="K19" s="46">
        <v>7.44</v>
      </c>
      <c r="L19" s="240">
        <v>36.26</v>
      </c>
      <c r="M19" s="242">
        <v>0.02</v>
      </c>
      <c r="N19" s="19">
        <v>2.4E-2</v>
      </c>
      <c r="O19" s="20">
        <v>0.08</v>
      </c>
      <c r="P19" s="20">
        <v>0</v>
      </c>
      <c r="Q19" s="46">
        <v>0</v>
      </c>
      <c r="R19" s="242">
        <v>6.8</v>
      </c>
      <c r="S19" s="20">
        <v>24</v>
      </c>
      <c r="T19" s="20">
        <v>8.1999999999999993</v>
      </c>
      <c r="U19" s="20">
        <v>0.46</v>
      </c>
      <c r="V19" s="20">
        <v>73.5</v>
      </c>
      <c r="W19" s="20">
        <v>2E-3</v>
      </c>
      <c r="X19" s="20">
        <v>2E-3</v>
      </c>
      <c r="Y19" s="46">
        <v>1.2E-2</v>
      </c>
    </row>
    <row r="20" spans="2:25" ht="34.5" customHeight="1" x14ac:dyDescent="0.3">
      <c r="B20" s="580"/>
      <c r="C20" s="813" t="s">
        <v>64</v>
      </c>
      <c r="D20" s="143"/>
      <c r="E20" s="441"/>
      <c r="F20" s="673" t="s">
        <v>20</v>
      </c>
      <c r="G20" s="257">
        <f>G13+G14+G15+G16+G18+G19</f>
        <v>790</v>
      </c>
      <c r="H20" s="396"/>
      <c r="I20" s="396">
        <f t="shared" ref="I20:Y20" si="1">I13+I14+I15+I16+I18+I19</f>
        <v>36.639999999999993</v>
      </c>
      <c r="J20" s="364">
        <f t="shared" si="1"/>
        <v>40</v>
      </c>
      <c r="K20" s="628">
        <f t="shared" si="1"/>
        <v>98.22999999999999</v>
      </c>
      <c r="L20" s="363">
        <f t="shared" si="1"/>
        <v>858.56000000000006</v>
      </c>
      <c r="M20" s="396">
        <f t="shared" si="1"/>
        <v>0.26</v>
      </c>
      <c r="N20" s="364">
        <f t="shared" si="1"/>
        <v>0.33</v>
      </c>
      <c r="O20" s="364">
        <f t="shared" si="1"/>
        <v>50.73</v>
      </c>
      <c r="P20" s="364">
        <f t="shared" si="1"/>
        <v>291</v>
      </c>
      <c r="Q20" s="628">
        <f t="shared" si="1"/>
        <v>8.0000000000000002E-3</v>
      </c>
      <c r="R20" s="396">
        <f t="shared" si="1"/>
        <v>109.10999999999999</v>
      </c>
      <c r="S20" s="364">
        <f t="shared" si="1"/>
        <v>463.95000000000005</v>
      </c>
      <c r="T20" s="364">
        <f t="shared" si="1"/>
        <v>109.95</v>
      </c>
      <c r="U20" s="364">
        <f t="shared" si="1"/>
        <v>6.12</v>
      </c>
      <c r="V20" s="364">
        <f t="shared" si="1"/>
        <v>1038.75</v>
      </c>
      <c r="W20" s="364">
        <f t="shared" si="1"/>
        <v>1.89E-2</v>
      </c>
      <c r="X20" s="364">
        <f t="shared" si="1"/>
        <v>1.085E-2</v>
      </c>
      <c r="Y20" s="471">
        <f t="shared" si="1"/>
        <v>0.29400000000000004</v>
      </c>
    </row>
    <row r="21" spans="2:25" ht="34.5" customHeight="1" x14ac:dyDescent="0.3">
      <c r="B21" s="580"/>
      <c r="C21" s="820" t="s">
        <v>104</v>
      </c>
      <c r="D21" s="460"/>
      <c r="E21" s="564"/>
      <c r="F21" s="674" t="s">
        <v>20</v>
      </c>
      <c r="G21" s="256">
        <f>G13+G14+G15+G17+G18+G19</f>
        <v>790</v>
      </c>
      <c r="H21" s="397"/>
      <c r="I21" s="258">
        <f t="shared" ref="I21:Y21" si="2">I13+I14+I15+I17+I18+I19</f>
        <v>36.429999999999993</v>
      </c>
      <c r="J21" s="381">
        <f t="shared" si="2"/>
        <v>40.07</v>
      </c>
      <c r="K21" s="629">
        <f t="shared" si="2"/>
        <v>86.179999999999993</v>
      </c>
      <c r="L21" s="382">
        <f t="shared" si="2"/>
        <v>860.86</v>
      </c>
      <c r="M21" s="258">
        <f t="shared" si="2"/>
        <v>0.26</v>
      </c>
      <c r="N21" s="381">
        <f t="shared" si="2"/>
        <v>0.34</v>
      </c>
      <c r="O21" s="381">
        <f t="shared" si="2"/>
        <v>65.33</v>
      </c>
      <c r="P21" s="381">
        <f t="shared" si="2"/>
        <v>291</v>
      </c>
      <c r="Q21" s="629">
        <f t="shared" si="2"/>
        <v>8.0000000000000002E-3</v>
      </c>
      <c r="R21" s="258">
        <f t="shared" si="2"/>
        <v>115.63</v>
      </c>
      <c r="S21" s="381">
        <f t="shared" si="2"/>
        <v>469.69000000000005</v>
      </c>
      <c r="T21" s="381">
        <f t="shared" si="2"/>
        <v>115.34</v>
      </c>
      <c r="U21" s="381">
        <f t="shared" si="2"/>
        <v>6.54</v>
      </c>
      <c r="V21" s="381">
        <f t="shared" si="2"/>
        <v>1097.02</v>
      </c>
      <c r="W21" s="381">
        <f t="shared" si="2"/>
        <v>1.908E-2</v>
      </c>
      <c r="X21" s="381">
        <f t="shared" si="2"/>
        <v>1.1039999999999999E-2</v>
      </c>
      <c r="Y21" s="413">
        <f t="shared" si="2"/>
        <v>0.29400000000000004</v>
      </c>
    </row>
    <row r="22" spans="2:25" ht="34.5" customHeight="1" x14ac:dyDescent="0.3">
      <c r="B22" s="580"/>
      <c r="C22" s="813" t="s">
        <v>64</v>
      </c>
      <c r="D22" s="416"/>
      <c r="E22" s="421"/>
      <c r="F22" s="673" t="s">
        <v>21</v>
      </c>
      <c r="G22" s="823"/>
      <c r="H22" s="416"/>
      <c r="I22" s="271"/>
      <c r="J22" s="59"/>
      <c r="K22" s="60"/>
      <c r="L22" s="493">
        <f>L20/23.5</f>
        <v>36.534468085106383</v>
      </c>
      <c r="M22" s="271"/>
      <c r="N22" s="59"/>
      <c r="O22" s="59"/>
      <c r="P22" s="59"/>
      <c r="Q22" s="100"/>
      <c r="R22" s="271"/>
      <c r="S22" s="59"/>
      <c r="T22" s="59"/>
      <c r="U22" s="59"/>
      <c r="V22" s="59"/>
      <c r="W22" s="59"/>
      <c r="X22" s="59"/>
      <c r="Y22" s="60"/>
    </row>
    <row r="23" spans="2:25" ht="34.5" customHeight="1" thickBot="1" x14ac:dyDescent="0.35">
      <c r="B23" s="581"/>
      <c r="C23" s="467" t="s">
        <v>104</v>
      </c>
      <c r="D23" s="145"/>
      <c r="E23" s="490"/>
      <c r="F23" s="675" t="s">
        <v>21</v>
      </c>
      <c r="G23" s="162"/>
      <c r="H23" s="145"/>
      <c r="I23" s="291"/>
      <c r="J23" s="285"/>
      <c r="K23" s="286"/>
      <c r="L23" s="497">
        <f>L21/23.5</f>
        <v>36.632340425531915</v>
      </c>
      <c r="M23" s="291"/>
      <c r="N23" s="285"/>
      <c r="O23" s="285"/>
      <c r="P23" s="285"/>
      <c r="Q23" s="463"/>
      <c r="R23" s="291"/>
      <c r="S23" s="285"/>
      <c r="T23" s="285"/>
      <c r="U23" s="285"/>
      <c r="V23" s="285"/>
      <c r="W23" s="285"/>
      <c r="X23" s="285"/>
      <c r="Y23" s="286"/>
    </row>
    <row r="24" spans="2:25" x14ac:dyDescent="0.3">
      <c r="B24" s="2"/>
      <c r="C24" s="2"/>
      <c r="D24" s="4"/>
      <c r="E24" s="2"/>
      <c r="F24" s="2"/>
      <c r="G24" s="2"/>
      <c r="H24" s="9"/>
      <c r="I24" s="10"/>
      <c r="J24" s="9"/>
      <c r="K24" s="2"/>
      <c r="L24" s="12"/>
      <c r="M24" s="2"/>
      <c r="N24" s="2"/>
      <c r="O24" s="2"/>
    </row>
    <row r="26" spans="2:25" ht="15.6" x14ac:dyDescent="0.3">
      <c r="B26" s="573" t="s">
        <v>58</v>
      </c>
      <c r="C26" s="583"/>
      <c r="D26" s="583"/>
      <c r="E26" s="11"/>
    </row>
    <row r="27" spans="2:25" ht="15.6" x14ac:dyDescent="0.3">
      <c r="B27" s="574" t="s">
        <v>59</v>
      </c>
      <c r="C27" s="584"/>
      <c r="D27" s="584"/>
      <c r="E27" s="11"/>
    </row>
  </sheetData>
  <mergeCells count="11">
    <mergeCell ref="M4:Q4"/>
    <mergeCell ref="R4:Y4"/>
    <mergeCell ref="B4:B5"/>
    <mergeCell ref="D4:D5"/>
    <mergeCell ref="E4:E5"/>
    <mergeCell ref="F4:F5"/>
    <mergeCell ref="G4:G5"/>
    <mergeCell ref="H4:H5"/>
    <mergeCell ref="L4:L5"/>
    <mergeCell ref="C4:C5"/>
    <mergeCell ref="I4:K4"/>
  </mergeCells>
  <pageMargins left="0.25" right="0.25" top="0.75" bottom="0.75" header="0.3" footer="0.3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7"/>
  <sheetViews>
    <sheetView zoomScale="60" zoomScaleNormal="60" workbookViewId="0">
      <selection activeCell="D10" sqref="D10:Y10"/>
    </sheetView>
  </sheetViews>
  <sheetFormatPr defaultRowHeight="14.4" x14ac:dyDescent="0.3"/>
  <cols>
    <col min="2" max="2" width="16.88671875" customWidth="1"/>
    <col min="3" max="3" width="16.88671875" style="5" customWidth="1"/>
    <col min="4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17" max="17" width="9.109375" customWidth="1"/>
    <col min="23" max="24" width="11.109375" bestFit="1" customWidth="1"/>
  </cols>
  <sheetData>
    <row r="2" spans="2:26" ht="22.8" x14ac:dyDescent="0.4">
      <c r="B2" s="547" t="s">
        <v>1</v>
      </c>
      <c r="C2" s="548"/>
      <c r="D2" s="548"/>
      <c r="E2" s="547" t="s">
        <v>3</v>
      </c>
      <c r="F2" s="547"/>
      <c r="G2" s="549" t="s">
        <v>2</v>
      </c>
      <c r="H2" s="575">
        <v>10</v>
      </c>
      <c r="I2" s="6"/>
      <c r="L2" s="8"/>
      <c r="M2" s="7"/>
      <c r="N2" s="1"/>
      <c r="O2" s="2"/>
    </row>
    <row r="3" spans="2:26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6" customFormat="1" ht="21.75" customHeight="1" thickBot="1" x14ac:dyDescent="0.35">
      <c r="B4" s="842" t="s">
        <v>0</v>
      </c>
      <c r="C4" s="856"/>
      <c r="D4" s="845" t="s">
        <v>134</v>
      </c>
      <c r="E4" s="842" t="s">
        <v>37</v>
      </c>
      <c r="F4" s="844" t="s">
        <v>36</v>
      </c>
      <c r="G4" s="844" t="s">
        <v>25</v>
      </c>
      <c r="H4" s="844" t="s">
        <v>35</v>
      </c>
      <c r="I4" s="848" t="s">
        <v>22</v>
      </c>
      <c r="J4" s="849"/>
      <c r="K4" s="850"/>
      <c r="L4" s="845" t="s">
        <v>135</v>
      </c>
      <c r="M4" s="835" t="s">
        <v>23</v>
      </c>
      <c r="N4" s="836"/>
      <c r="O4" s="837"/>
      <c r="P4" s="837"/>
      <c r="Q4" s="838"/>
      <c r="R4" s="848" t="s">
        <v>24</v>
      </c>
      <c r="S4" s="851"/>
      <c r="T4" s="851"/>
      <c r="U4" s="851"/>
      <c r="V4" s="851"/>
      <c r="W4" s="851"/>
      <c r="X4" s="851"/>
      <c r="Y4" s="852"/>
    </row>
    <row r="5" spans="2:26" s="16" customFormat="1" ht="47.4" thickBot="1" x14ac:dyDescent="0.35">
      <c r="B5" s="843"/>
      <c r="C5" s="843"/>
      <c r="D5" s="846"/>
      <c r="E5" s="843"/>
      <c r="F5" s="843"/>
      <c r="G5" s="843"/>
      <c r="H5" s="843"/>
      <c r="I5" s="89" t="s">
        <v>26</v>
      </c>
      <c r="J5" s="405" t="s">
        <v>27</v>
      </c>
      <c r="K5" s="89" t="s">
        <v>28</v>
      </c>
      <c r="L5" s="860"/>
      <c r="M5" s="304" t="s">
        <v>29</v>
      </c>
      <c r="N5" s="304" t="s">
        <v>93</v>
      </c>
      <c r="O5" s="304" t="s">
        <v>30</v>
      </c>
      <c r="P5" s="404" t="s">
        <v>94</v>
      </c>
      <c r="Q5" s="304" t="s">
        <v>95</v>
      </c>
      <c r="R5" s="304" t="s">
        <v>31</v>
      </c>
      <c r="S5" s="304" t="s">
        <v>32</v>
      </c>
      <c r="T5" s="304" t="s">
        <v>33</v>
      </c>
      <c r="U5" s="304" t="s">
        <v>34</v>
      </c>
      <c r="V5" s="304" t="s">
        <v>96</v>
      </c>
      <c r="W5" s="304" t="s">
        <v>97</v>
      </c>
      <c r="X5" s="304" t="s">
        <v>98</v>
      </c>
      <c r="Y5" s="405" t="s">
        <v>99</v>
      </c>
    </row>
    <row r="6" spans="2:26" s="16" customFormat="1" ht="26.4" customHeight="1" x14ac:dyDescent="0.3">
      <c r="B6" s="550" t="s">
        <v>5</v>
      </c>
      <c r="C6" s="667" t="s">
        <v>64</v>
      </c>
      <c r="D6" s="668">
        <v>6</v>
      </c>
      <c r="E6" s="669" t="s">
        <v>19</v>
      </c>
      <c r="F6" s="670" t="s">
        <v>126</v>
      </c>
      <c r="G6" s="676">
        <v>60</v>
      </c>
      <c r="H6" s="439"/>
      <c r="I6" s="661">
        <v>0.85</v>
      </c>
      <c r="J6" s="445">
        <v>5.05</v>
      </c>
      <c r="K6" s="448">
        <v>7.56</v>
      </c>
      <c r="L6" s="440">
        <v>79.599999999999994</v>
      </c>
      <c r="M6" s="444">
        <v>0.02</v>
      </c>
      <c r="N6" s="445">
        <v>0.02</v>
      </c>
      <c r="O6" s="445">
        <v>18.5</v>
      </c>
      <c r="P6" s="446">
        <v>200</v>
      </c>
      <c r="Q6" s="448">
        <v>0</v>
      </c>
      <c r="R6" s="444">
        <v>22.79</v>
      </c>
      <c r="S6" s="445">
        <v>18.149999999999999</v>
      </c>
      <c r="T6" s="445">
        <v>10.24</v>
      </c>
      <c r="U6" s="445">
        <v>0.33</v>
      </c>
      <c r="V6" s="445">
        <v>140.16999999999999</v>
      </c>
      <c r="W6" s="445">
        <v>1.6999999999999999E-3</v>
      </c>
      <c r="X6" s="445">
        <v>1.2999999999999999E-4</v>
      </c>
      <c r="Y6" s="447">
        <v>0.01</v>
      </c>
    </row>
    <row r="7" spans="2:26" s="16" customFormat="1" ht="26.4" customHeight="1" x14ac:dyDescent="0.3">
      <c r="B7" s="550"/>
      <c r="C7" s="646" t="s">
        <v>66</v>
      </c>
      <c r="D7" s="341">
        <v>13</v>
      </c>
      <c r="E7" s="163" t="s">
        <v>7</v>
      </c>
      <c r="F7" s="671" t="s">
        <v>53</v>
      </c>
      <c r="G7" s="677">
        <v>60</v>
      </c>
      <c r="H7" s="160"/>
      <c r="I7" s="500">
        <v>1.2</v>
      </c>
      <c r="J7" s="501">
        <v>4.26</v>
      </c>
      <c r="K7" s="678">
        <v>6.18</v>
      </c>
      <c r="L7" s="647">
        <v>67.92</v>
      </c>
      <c r="M7" s="216">
        <v>0.03</v>
      </c>
      <c r="N7" s="65">
        <v>0.02</v>
      </c>
      <c r="O7" s="65">
        <v>7.44</v>
      </c>
      <c r="P7" s="65">
        <v>930</v>
      </c>
      <c r="Q7" s="411">
        <v>0</v>
      </c>
      <c r="R7" s="216">
        <v>24.87</v>
      </c>
      <c r="S7" s="65">
        <v>42.95</v>
      </c>
      <c r="T7" s="65">
        <v>26.03</v>
      </c>
      <c r="U7" s="65">
        <v>0.76</v>
      </c>
      <c r="V7" s="65">
        <v>199.1</v>
      </c>
      <c r="W7" s="65">
        <v>2E-3</v>
      </c>
      <c r="X7" s="65">
        <v>0</v>
      </c>
      <c r="Y7" s="98">
        <v>0.04</v>
      </c>
    </row>
    <row r="8" spans="2:26" s="34" customFormat="1" ht="26.4" customHeight="1" x14ac:dyDescent="0.3">
      <c r="B8" s="130"/>
      <c r="C8" s="335" t="s">
        <v>64</v>
      </c>
      <c r="D8" s="159">
        <v>91</v>
      </c>
      <c r="E8" s="143" t="s">
        <v>71</v>
      </c>
      <c r="F8" s="484" t="s">
        <v>75</v>
      </c>
      <c r="G8" s="159">
        <v>90</v>
      </c>
      <c r="H8" s="346"/>
      <c r="I8" s="219">
        <v>17.25</v>
      </c>
      <c r="J8" s="54">
        <v>14.98</v>
      </c>
      <c r="K8" s="70">
        <v>7.87</v>
      </c>
      <c r="L8" s="218">
        <v>235.78</v>
      </c>
      <c r="M8" s="53">
        <v>7.0000000000000007E-2</v>
      </c>
      <c r="N8" s="53">
        <v>0.12</v>
      </c>
      <c r="O8" s="54">
        <v>0.81</v>
      </c>
      <c r="P8" s="54">
        <v>10</v>
      </c>
      <c r="Q8" s="55">
        <v>0.02</v>
      </c>
      <c r="R8" s="219">
        <v>24.88</v>
      </c>
      <c r="S8" s="54">
        <v>155.37</v>
      </c>
      <c r="T8" s="54">
        <v>19.91</v>
      </c>
      <c r="U8" s="54">
        <v>1.72</v>
      </c>
      <c r="V8" s="54">
        <v>234.74</v>
      </c>
      <c r="W8" s="54">
        <v>5.5700000000000003E-3</v>
      </c>
      <c r="X8" s="54">
        <v>9.1E-4</v>
      </c>
      <c r="Y8" s="70">
        <v>0.08</v>
      </c>
    </row>
    <row r="9" spans="2:26" s="34" customFormat="1" ht="26.4" customHeight="1" x14ac:dyDescent="0.3">
      <c r="B9" s="130"/>
      <c r="C9" s="336" t="s">
        <v>66</v>
      </c>
      <c r="D9" s="160">
        <v>89</v>
      </c>
      <c r="E9" s="504" t="s">
        <v>9</v>
      </c>
      <c r="F9" s="535" t="s">
        <v>76</v>
      </c>
      <c r="G9" s="536">
        <v>90</v>
      </c>
      <c r="H9" s="144"/>
      <c r="I9" s="289">
        <v>18.13</v>
      </c>
      <c r="J9" s="56">
        <v>17.05</v>
      </c>
      <c r="K9" s="71">
        <v>3.69</v>
      </c>
      <c r="L9" s="288">
        <v>240.96</v>
      </c>
      <c r="M9" s="357">
        <v>0.06</v>
      </c>
      <c r="N9" s="522">
        <v>0.13</v>
      </c>
      <c r="O9" s="74">
        <v>1.06</v>
      </c>
      <c r="P9" s="74">
        <v>0</v>
      </c>
      <c r="Q9" s="392">
        <v>0</v>
      </c>
      <c r="R9" s="357">
        <v>17.03</v>
      </c>
      <c r="S9" s="74">
        <v>176.72</v>
      </c>
      <c r="T9" s="74">
        <v>23.18</v>
      </c>
      <c r="U9" s="74">
        <v>2.61</v>
      </c>
      <c r="V9" s="74">
        <v>317</v>
      </c>
      <c r="W9" s="74">
        <v>7.0000000000000001E-3</v>
      </c>
      <c r="X9" s="74">
        <v>3.5E-4</v>
      </c>
      <c r="Y9" s="358">
        <v>0.06</v>
      </c>
    </row>
    <row r="10" spans="2:26" s="34" customFormat="1" ht="26.4" customHeight="1" x14ac:dyDescent="0.3">
      <c r="B10" s="130"/>
      <c r="C10" s="148"/>
      <c r="D10" s="115">
        <v>54</v>
      </c>
      <c r="E10" s="458" t="s">
        <v>72</v>
      </c>
      <c r="F10" s="113" t="s">
        <v>38</v>
      </c>
      <c r="G10" s="115">
        <v>150</v>
      </c>
      <c r="H10" s="91"/>
      <c r="I10" s="242">
        <v>7.2</v>
      </c>
      <c r="J10" s="20">
        <v>5.0999999999999996</v>
      </c>
      <c r="K10" s="46">
        <v>33.9</v>
      </c>
      <c r="L10" s="241">
        <v>210.3</v>
      </c>
      <c r="M10" s="242">
        <v>0.21</v>
      </c>
      <c r="N10" s="19">
        <v>0.11</v>
      </c>
      <c r="O10" s="20">
        <v>0</v>
      </c>
      <c r="P10" s="20">
        <v>0</v>
      </c>
      <c r="Q10" s="46">
        <v>0</v>
      </c>
      <c r="R10" s="242">
        <v>14.55</v>
      </c>
      <c r="S10" s="20">
        <v>208.87</v>
      </c>
      <c r="T10" s="20">
        <v>139.99</v>
      </c>
      <c r="U10" s="20">
        <v>4.68</v>
      </c>
      <c r="V10" s="20">
        <v>273.8</v>
      </c>
      <c r="W10" s="20">
        <v>3.0000000000000001E-3</v>
      </c>
      <c r="X10" s="20">
        <v>5.0000000000000001E-3</v>
      </c>
      <c r="Y10" s="46">
        <v>0.02</v>
      </c>
    </row>
    <row r="11" spans="2:26" s="34" customFormat="1" ht="42.75" customHeight="1" x14ac:dyDescent="0.3">
      <c r="B11" s="130"/>
      <c r="C11" s="253"/>
      <c r="D11" s="525">
        <v>107</v>
      </c>
      <c r="E11" s="112" t="s">
        <v>17</v>
      </c>
      <c r="F11" s="308" t="s">
        <v>108</v>
      </c>
      <c r="G11" s="541">
        <v>200</v>
      </c>
      <c r="H11" s="148"/>
      <c r="I11" s="214">
        <v>0.8</v>
      </c>
      <c r="J11" s="15">
        <v>0.2</v>
      </c>
      <c r="K11" s="39">
        <v>23.2</v>
      </c>
      <c r="L11" s="222">
        <v>94.4</v>
      </c>
      <c r="M11" s="214">
        <v>0.02</v>
      </c>
      <c r="N11" s="15"/>
      <c r="O11" s="15">
        <v>4</v>
      </c>
      <c r="P11" s="15">
        <v>0</v>
      </c>
      <c r="Q11" s="18"/>
      <c r="R11" s="214">
        <v>16</v>
      </c>
      <c r="S11" s="15">
        <v>18</v>
      </c>
      <c r="T11" s="15">
        <v>10</v>
      </c>
      <c r="U11" s="15">
        <v>0.4</v>
      </c>
      <c r="V11" s="15"/>
      <c r="W11" s="15"/>
      <c r="X11" s="15"/>
      <c r="Y11" s="39"/>
    </row>
    <row r="12" spans="2:26" s="34" customFormat="1" ht="26.4" customHeight="1" x14ac:dyDescent="0.3">
      <c r="B12" s="130"/>
      <c r="C12" s="148"/>
      <c r="D12" s="117">
        <v>119</v>
      </c>
      <c r="E12" s="112" t="s">
        <v>13</v>
      </c>
      <c r="F12" s="128" t="s">
        <v>18</v>
      </c>
      <c r="G12" s="124">
        <v>20</v>
      </c>
      <c r="H12" s="112"/>
      <c r="I12" s="214">
        <v>1.4</v>
      </c>
      <c r="J12" s="15">
        <v>0.14000000000000001</v>
      </c>
      <c r="K12" s="39">
        <v>8.8000000000000007</v>
      </c>
      <c r="L12" s="223">
        <v>48</v>
      </c>
      <c r="M12" s="242">
        <v>0.02</v>
      </c>
      <c r="N12" s="20">
        <v>6.0000000000000001E-3</v>
      </c>
      <c r="O12" s="20">
        <v>0</v>
      </c>
      <c r="P12" s="20">
        <v>0</v>
      </c>
      <c r="Q12" s="21">
        <v>0</v>
      </c>
      <c r="R12" s="242">
        <v>7.4</v>
      </c>
      <c r="S12" s="20">
        <v>43.6</v>
      </c>
      <c r="T12" s="20">
        <v>13</v>
      </c>
      <c r="U12" s="20">
        <v>0.56000000000000005</v>
      </c>
      <c r="V12" s="20">
        <v>18.600000000000001</v>
      </c>
      <c r="W12" s="20">
        <v>5.9999999999999995E-4</v>
      </c>
      <c r="X12" s="20">
        <v>1E-3</v>
      </c>
      <c r="Y12" s="46">
        <v>0</v>
      </c>
      <c r="Z12" s="16"/>
    </row>
    <row r="13" spans="2:26" s="34" customFormat="1" ht="40.5" customHeight="1" x14ac:dyDescent="0.3">
      <c r="B13" s="130"/>
      <c r="C13" s="148"/>
      <c r="D13" s="196">
        <v>120</v>
      </c>
      <c r="E13" s="112" t="s">
        <v>14</v>
      </c>
      <c r="F13" s="128" t="s">
        <v>43</v>
      </c>
      <c r="G13" s="114">
        <v>20</v>
      </c>
      <c r="H13" s="229"/>
      <c r="I13" s="214">
        <v>1.1399999999999999</v>
      </c>
      <c r="J13" s="15">
        <v>0.22</v>
      </c>
      <c r="K13" s="39">
        <v>7.44</v>
      </c>
      <c r="L13" s="167">
        <v>36.26</v>
      </c>
      <c r="M13" s="242">
        <v>0.02</v>
      </c>
      <c r="N13" s="19">
        <v>2.4E-2</v>
      </c>
      <c r="O13" s="20">
        <v>0.08</v>
      </c>
      <c r="P13" s="20">
        <v>0</v>
      </c>
      <c r="Q13" s="46">
        <v>0</v>
      </c>
      <c r="R13" s="242">
        <v>6.8</v>
      </c>
      <c r="S13" s="20">
        <v>24</v>
      </c>
      <c r="T13" s="20">
        <v>8.1999999999999993</v>
      </c>
      <c r="U13" s="20">
        <v>0.46</v>
      </c>
      <c r="V13" s="20">
        <v>73.5</v>
      </c>
      <c r="W13" s="20">
        <v>2E-3</v>
      </c>
      <c r="X13" s="20">
        <v>2E-3</v>
      </c>
      <c r="Y13" s="46">
        <v>1.2E-2</v>
      </c>
    </row>
    <row r="14" spans="2:26" s="34" customFormat="1" ht="26.25" customHeight="1" x14ac:dyDescent="0.3">
      <c r="B14" s="130"/>
      <c r="C14" s="335" t="s">
        <v>64</v>
      </c>
      <c r="D14" s="315"/>
      <c r="E14" s="143"/>
      <c r="F14" s="266" t="s">
        <v>20</v>
      </c>
      <c r="G14" s="257">
        <f>G6+G8+'7 день '!G8+G11+G12+G13</f>
        <v>540</v>
      </c>
      <c r="H14" s="346"/>
      <c r="I14" s="177">
        <f>I6+I8+'7 день '!I8+I11+I12+I13</f>
        <v>24.740000000000002</v>
      </c>
      <c r="J14" s="22">
        <f>J6+J8+'7 день '!J8+J11+J12+J13</f>
        <v>25.54</v>
      </c>
      <c r="K14" s="61">
        <f>K6+K8+'7 день '!K8+K11+K12+K13</f>
        <v>87.11999999999999</v>
      </c>
      <c r="L14" s="507">
        <f>L6+L8+'7 день '!L8+L11+L12+L13</f>
        <v>680.49</v>
      </c>
      <c r="M14" s="52">
        <f>M6+M8+'7 день '!M8+M11+M12+M13</f>
        <v>0.18</v>
      </c>
      <c r="N14" s="22">
        <f>N6+N8+'7 день '!N8+N11+N12+N13</f>
        <v>0.19999999999999998</v>
      </c>
      <c r="O14" s="22">
        <f>O6+O8+'7 день '!O8+O11+O12+O13</f>
        <v>23.389999999999997</v>
      </c>
      <c r="P14" s="22">
        <f>P6+P8+'7 день '!P8+P11+P12+P13</f>
        <v>228.9</v>
      </c>
      <c r="Q14" s="99">
        <f>Q6+Q8+'7 день '!Q8+Q11+Q12+Q13</f>
        <v>0.1</v>
      </c>
      <c r="R14" s="177">
        <f>R6+R8+'7 день '!R8+R11+R12+R13</f>
        <v>82.820000000000007</v>
      </c>
      <c r="S14" s="22">
        <f>S6+S8+'7 день '!S8+S11+S12+S13</f>
        <v>338.95000000000005</v>
      </c>
      <c r="T14" s="22">
        <f>T6+T8+'7 день '!T8+T11+T12+T13</f>
        <v>87.87</v>
      </c>
      <c r="U14" s="22">
        <f>U6+U8+'7 день '!U8+U11+U12+U13</f>
        <v>4</v>
      </c>
      <c r="V14" s="22">
        <f>V6+V8+'7 день '!V8+V11+V12+V13</f>
        <v>467.53</v>
      </c>
      <c r="W14" s="22">
        <f>W6+W8+'7 день '!W8+W11+W12+W13</f>
        <v>9.8700000000000003E-3</v>
      </c>
      <c r="X14" s="22">
        <f>X6+X8+'7 день '!X8+X11+X12+X13</f>
        <v>1.204E-2</v>
      </c>
      <c r="Y14" s="61">
        <f>Y6+Y8+'7 день '!Y8+Y11+Y12+Y13</f>
        <v>0.129</v>
      </c>
    </row>
    <row r="15" spans="2:26" s="34" customFormat="1" ht="23.25" customHeight="1" x14ac:dyDescent="0.3">
      <c r="B15" s="130"/>
      <c r="C15" s="336" t="s">
        <v>66</v>
      </c>
      <c r="D15" s="213"/>
      <c r="E15" s="460"/>
      <c r="F15" s="267" t="s">
        <v>20</v>
      </c>
      <c r="G15" s="256">
        <f>G7+G9+'7 день '!G8+G11+G12+G13</f>
        <v>540</v>
      </c>
      <c r="H15" s="347"/>
      <c r="I15" s="349">
        <f>I7+I9+'7 день '!I8+I11+I12+I13</f>
        <v>25.97</v>
      </c>
      <c r="J15" s="62">
        <f>J7+J9+'7 день '!J8+J11+J12+J13</f>
        <v>26.82</v>
      </c>
      <c r="K15" s="350">
        <f>K7+K9+'7 день '!K8+K11+K12+K13</f>
        <v>81.559999999999988</v>
      </c>
      <c r="L15" s="508">
        <f>L7+L9+'7 день '!L8+L11+L12+L13</f>
        <v>673.99</v>
      </c>
      <c r="M15" s="63">
        <f>M7+M9+'7 день '!M8+M11+M12+M13</f>
        <v>0.17999999999999997</v>
      </c>
      <c r="N15" s="62">
        <f>N7+N9+'7 день '!N8+N11+N12+N13</f>
        <v>0.21</v>
      </c>
      <c r="O15" s="62">
        <f>O7+O9+'7 день '!O8+O11+O12+O13</f>
        <v>12.58</v>
      </c>
      <c r="P15" s="62">
        <f>P7+P9+'7 день '!P8+P11+P12+P13</f>
        <v>948.9</v>
      </c>
      <c r="Q15" s="353">
        <f>Q7+Q9+'7 день '!Q8+Q11+Q12+Q13</f>
        <v>0.08</v>
      </c>
      <c r="R15" s="349">
        <f>R7+R9+'7 день '!R8+R11+R12+R13</f>
        <v>77.050000000000011</v>
      </c>
      <c r="S15" s="62">
        <f>S7+S9+'7 день '!S8+S11+S12+S13</f>
        <v>385.1</v>
      </c>
      <c r="T15" s="62">
        <f>T7+T9+'7 день '!T8+T11+T12+T13</f>
        <v>106.93</v>
      </c>
      <c r="U15" s="62">
        <f>U7+U9+'7 день '!U8+U11+U12+U13</f>
        <v>5.3200000000000012</v>
      </c>
      <c r="V15" s="62">
        <f>V7+V9+'7 день '!V8+V11+V12+V13</f>
        <v>608.72</v>
      </c>
      <c r="W15" s="62">
        <f>W7+W9+'7 день '!W8+W11+W12+W13</f>
        <v>1.1600000000000001E-2</v>
      </c>
      <c r="X15" s="62">
        <f>X7+X9+'7 день '!X8+X11+X12+X13</f>
        <v>1.1350000000000001E-2</v>
      </c>
      <c r="Y15" s="350">
        <f>Y7+Y9+'7 день '!Y8+Y11+Y12+Y13</f>
        <v>0.13900000000000001</v>
      </c>
    </row>
    <row r="16" spans="2:26" s="34" customFormat="1" ht="23.25" customHeight="1" x14ac:dyDescent="0.3">
      <c r="B16" s="130"/>
      <c r="C16" s="335" t="s">
        <v>64</v>
      </c>
      <c r="D16" s="212"/>
      <c r="E16" s="416"/>
      <c r="F16" s="614" t="s">
        <v>21</v>
      </c>
      <c r="G16" s="307"/>
      <c r="H16" s="348"/>
      <c r="I16" s="351"/>
      <c r="J16" s="96"/>
      <c r="K16" s="97"/>
      <c r="L16" s="505">
        <f>L14/23.5</f>
        <v>28.957021276595746</v>
      </c>
      <c r="M16" s="352"/>
      <c r="N16" s="352"/>
      <c r="O16" s="96"/>
      <c r="P16" s="96"/>
      <c r="Q16" s="354"/>
      <c r="R16" s="351"/>
      <c r="S16" s="96"/>
      <c r="T16" s="96"/>
      <c r="U16" s="96"/>
      <c r="V16" s="96"/>
      <c r="W16" s="96"/>
      <c r="X16" s="96"/>
      <c r="Y16" s="97"/>
    </row>
    <row r="17" spans="2:25" s="34" customFormat="1" ht="23.25" customHeight="1" thickBot="1" x14ac:dyDescent="0.35">
      <c r="B17" s="130"/>
      <c r="C17" s="337" t="s">
        <v>66</v>
      </c>
      <c r="D17" s="162"/>
      <c r="E17" s="145"/>
      <c r="F17" s="615" t="s">
        <v>21</v>
      </c>
      <c r="G17" s="467"/>
      <c r="H17" s="478"/>
      <c r="I17" s="272"/>
      <c r="J17" s="141"/>
      <c r="K17" s="142"/>
      <c r="L17" s="506">
        <f>L15/23.5</f>
        <v>28.680425531914896</v>
      </c>
      <c r="M17" s="468"/>
      <c r="N17" s="468"/>
      <c r="O17" s="141"/>
      <c r="P17" s="141"/>
      <c r="Q17" s="164"/>
      <c r="R17" s="272"/>
      <c r="S17" s="141"/>
      <c r="T17" s="141"/>
      <c r="U17" s="141"/>
      <c r="V17" s="141"/>
      <c r="W17" s="141"/>
      <c r="X17" s="141"/>
      <c r="Y17" s="142"/>
    </row>
    <row r="18" spans="2:25" s="16" customFormat="1" ht="33.75" customHeight="1" x14ac:dyDescent="0.3">
      <c r="B18" s="551" t="s">
        <v>6</v>
      </c>
      <c r="C18" s="735"/>
      <c r="D18" s="334">
        <v>24</v>
      </c>
      <c r="E18" s="119" t="s">
        <v>7</v>
      </c>
      <c r="F18" s="538" t="s">
        <v>91</v>
      </c>
      <c r="G18" s="119">
        <v>150</v>
      </c>
      <c r="H18" s="264"/>
      <c r="I18" s="232">
        <v>0.6</v>
      </c>
      <c r="J18" s="37">
        <v>0</v>
      </c>
      <c r="K18" s="42">
        <v>16.95</v>
      </c>
      <c r="L18" s="283">
        <v>69</v>
      </c>
      <c r="M18" s="224">
        <v>0.01</v>
      </c>
      <c r="N18" s="47">
        <v>0.03</v>
      </c>
      <c r="O18" s="35">
        <v>19.5</v>
      </c>
      <c r="P18" s="35">
        <v>0</v>
      </c>
      <c r="Q18" s="198">
        <v>0</v>
      </c>
      <c r="R18" s="232">
        <v>24</v>
      </c>
      <c r="S18" s="37">
        <v>16.5</v>
      </c>
      <c r="T18" s="37">
        <v>13.5</v>
      </c>
      <c r="U18" s="37">
        <v>3.3</v>
      </c>
      <c r="V18" s="37">
        <v>417</v>
      </c>
      <c r="W18" s="37">
        <v>3.0000000000000001E-3</v>
      </c>
      <c r="X18" s="37">
        <v>5.0000000000000001E-4</v>
      </c>
      <c r="Y18" s="38">
        <v>1.4999999999999999E-2</v>
      </c>
    </row>
    <row r="19" spans="2:25" s="34" customFormat="1" ht="33.75" customHeight="1" x14ac:dyDescent="0.3">
      <c r="B19" s="130"/>
      <c r="C19" s="344"/>
      <c r="D19" s="458">
        <v>635</v>
      </c>
      <c r="E19" s="115" t="s">
        <v>8</v>
      </c>
      <c r="F19" s="154" t="s">
        <v>150</v>
      </c>
      <c r="G19" s="206">
        <v>200</v>
      </c>
      <c r="H19" s="91"/>
      <c r="I19" s="220">
        <v>5.09</v>
      </c>
      <c r="J19" s="76">
        <v>4.9800000000000004</v>
      </c>
      <c r="K19" s="186">
        <v>7.88</v>
      </c>
      <c r="L19" s="324">
        <v>96.7</v>
      </c>
      <c r="M19" s="220">
        <v>0.03</v>
      </c>
      <c r="N19" s="76">
        <v>0.04</v>
      </c>
      <c r="O19" s="76">
        <v>0.75</v>
      </c>
      <c r="P19" s="76">
        <v>120</v>
      </c>
      <c r="Q19" s="77">
        <v>7.0000000000000007E-2</v>
      </c>
      <c r="R19" s="220">
        <v>16.079999999999998</v>
      </c>
      <c r="S19" s="76">
        <v>50.76</v>
      </c>
      <c r="T19" s="76">
        <v>9.92</v>
      </c>
      <c r="U19" s="76">
        <v>0.59</v>
      </c>
      <c r="V19" s="76">
        <v>84.66</v>
      </c>
      <c r="W19" s="76">
        <v>1.5399999999999999E-3</v>
      </c>
      <c r="X19" s="76">
        <v>1.4E-3</v>
      </c>
      <c r="Y19" s="186">
        <v>0.03</v>
      </c>
    </row>
    <row r="20" spans="2:25" s="34" customFormat="1" ht="33.75" customHeight="1" x14ac:dyDescent="0.3">
      <c r="B20" s="562"/>
      <c r="C20" s="105"/>
      <c r="D20" s="91">
        <v>276</v>
      </c>
      <c r="E20" s="115" t="s">
        <v>9</v>
      </c>
      <c r="F20" s="250" t="s">
        <v>161</v>
      </c>
      <c r="G20" s="206">
        <v>90</v>
      </c>
      <c r="H20" s="91"/>
      <c r="I20" s="242">
        <v>18.399999999999999</v>
      </c>
      <c r="J20" s="20">
        <v>11.32</v>
      </c>
      <c r="K20" s="21">
        <v>9.43</v>
      </c>
      <c r="L20" s="169">
        <v>214.33</v>
      </c>
      <c r="M20" s="242">
        <v>0.1</v>
      </c>
      <c r="N20" s="19">
        <v>0.17</v>
      </c>
      <c r="O20" s="20">
        <v>1.01</v>
      </c>
      <c r="P20" s="20">
        <v>200</v>
      </c>
      <c r="Q20" s="46">
        <v>0.53</v>
      </c>
      <c r="R20" s="242">
        <v>181.9</v>
      </c>
      <c r="S20" s="20">
        <v>262.82</v>
      </c>
      <c r="T20" s="20">
        <v>53.37</v>
      </c>
      <c r="U20" s="20">
        <v>1.24</v>
      </c>
      <c r="V20" s="20">
        <v>356.4</v>
      </c>
      <c r="W20" s="20">
        <v>0.108</v>
      </c>
      <c r="X20" s="20">
        <v>1.4E-2</v>
      </c>
      <c r="Y20" s="46">
        <v>0.5</v>
      </c>
    </row>
    <row r="21" spans="2:25" s="34" customFormat="1" ht="33.75" customHeight="1" x14ac:dyDescent="0.3">
      <c r="B21" s="562"/>
      <c r="C21" s="105"/>
      <c r="D21" s="91">
        <v>283</v>
      </c>
      <c r="E21" s="115" t="s">
        <v>57</v>
      </c>
      <c r="F21" s="250" t="s">
        <v>151</v>
      </c>
      <c r="G21" s="206">
        <v>150</v>
      </c>
      <c r="H21" s="91"/>
      <c r="I21" s="242">
        <v>3.41</v>
      </c>
      <c r="J21" s="20">
        <v>6.31</v>
      </c>
      <c r="K21" s="21">
        <v>18.579999999999998</v>
      </c>
      <c r="L21" s="169">
        <v>145.71</v>
      </c>
      <c r="M21" s="242">
        <v>0.1</v>
      </c>
      <c r="N21" s="19">
        <v>0.1</v>
      </c>
      <c r="O21" s="20">
        <v>18.86</v>
      </c>
      <c r="P21" s="20">
        <v>80</v>
      </c>
      <c r="Q21" s="46">
        <v>0.09</v>
      </c>
      <c r="R21" s="242">
        <v>55.63</v>
      </c>
      <c r="S21" s="20">
        <v>81.78</v>
      </c>
      <c r="T21" s="20">
        <v>31.85</v>
      </c>
      <c r="U21" s="20">
        <v>1.24</v>
      </c>
      <c r="V21" s="20">
        <v>644.9</v>
      </c>
      <c r="W21" s="20">
        <v>7.3000000000000001E-3</v>
      </c>
      <c r="X21" s="20">
        <v>8.9999999999999998E-4</v>
      </c>
      <c r="Y21" s="46">
        <v>0.04</v>
      </c>
    </row>
    <row r="22" spans="2:25" s="16" customFormat="1" ht="43.5" customHeight="1" x14ac:dyDescent="0.3">
      <c r="B22" s="552"/>
      <c r="C22" s="105"/>
      <c r="D22" s="115">
        <v>114</v>
      </c>
      <c r="E22" s="112" t="s">
        <v>41</v>
      </c>
      <c r="F22" s="195" t="s">
        <v>47</v>
      </c>
      <c r="G22" s="544">
        <v>200</v>
      </c>
      <c r="H22" s="114"/>
      <c r="I22" s="17">
        <v>0.2</v>
      </c>
      <c r="J22" s="15">
        <v>0</v>
      </c>
      <c r="K22" s="18">
        <v>11</v>
      </c>
      <c r="L22" s="166">
        <v>44.8</v>
      </c>
      <c r="M22" s="214">
        <v>0</v>
      </c>
      <c r="N22" s="17">
        <v>0</v>
      </c>
      <c r="O22" s="15">
        <v>0.08</v>
      </c>
      <c r="P22" s="15">
        <v>0</v>
      </c>
      <c r="Q22" s="39">
        <v>0</v>
      </c>
      <c r="R22" s="214">
        <v>13.56</v>
      </c>
      <c r="S22" s="15">
        <v>7.66</v>
      </c>
      <c r="T22" s="15">
        <v>4.08</v>
      </c>
      <c r="U22" s="15">
        <v>0.8</v>
      </c>
      <c r="V22" s="15">
        <v>0.68</v>
      </c>
      <c r="W22" s="15">
        <v>0</v>
      </c>
      <c r="X22" s="15">
        <v>0</v>
      </c>
      <c r="Y22" s="39">
        <v>0</v>
      </c>
    </row>
    <row r="23" spans="2:25" s="16" customFormat="1" ht="33.75" customHeight="1" x14ac:dyDescent="0.3">
      <c r="B23" s="552"/>
      <c r="C23" s="107"/>
      <c r="D23" s="189">
        <v>119</v>
      </c>
      <c r="E23" s="91" t="s">
        <v>13</v>
      </c>
      <c r="F23" s="129" t="s">
        <v>50</v>
      </c>
      <c r="G23" s="115">
        <v>45</v>
      </c>
      <c r="H23" s="326"/>
      <c r="I23" s="242">
        <v>3.19</v>
      </c>
      <c r="J23" s="20">
        <v>0.31</v>
      </c>
      <c r="K23" s="46">
        <v>19.89</v>
      </c>
      <c r="L23" s="241">
        <v>108</v>
      </c>
      <c r="M23" s="242">
        <v>0.05</v>
      </c>
      <c r="N23" s="20">
        <v>0.02</v>
      </c>
      <c r="O23" s="20">
        <v>0</v>
      </c>
      <c r="P23" s="20">
        <v>0</v>
      </c>
      <c r="Q23" s="21">
        <v>0</v>
      </c>
      <c r="R23" s="242">
        <v>16.649999999999999</v>
      </c>
      <c r="S23" s="20">
        <v>98.1</v>
      </c>
      <c r="T23" s="20">
        <v>29.25</v>
      </c>
      <c r="U23" s="20">
        <v>1.26</v>
      </c>
      <c r="V23" s="20">
        <v>41.85</v>
      </c>
      <c r="W23" s="20">
        <v>2E-3</v>
      </c>
      <c r="X23" s="20">
        <v>3.0000000000000001E-3</v>
      </c>
      <c r="Y23" s="46">
        <v>0</v>
      </c>
    </row>
    <row r="24" spans="2:25" s="16" customFormat="1" ht="33.75" customHeight="1" x14ac:dyDescent="0.3">
      <c r="B24" s="552"/>
      <c r="C24" s="107"/>
      <c r="D24" s="115">
        <v>120</v>
      </c>
      <c r="E24" s="91" t="s">
        <v>14</v>
      </c>
      <c r="F24" s="129" t="s">
        <v>43</v>
      </c>
      <c r="G24" s="115">
        <v>25</v>
      </c>
      <c r="H24" s="326"/>
      <c r="I24" s="242">
        <v>1.42</v>
      </c>
      <c r="J24" s="20">
        <v>0.27</v>
      </c>
      <c r="K24" s="46">
        <v>9.3000000000000007</v>
      </c>
      <c r="L24" s="241">
        <v>45.32</v>
      </c>
      <c r="M24" s="242">
        <v>0.02</v>
      </c>
      <c r="N24" s="20">
        <v>0.03</v>
      </c>
      <c r="O24" s="20">
        <v>0.1</v>
      </c>
      <c r="P24" s="20">
        <v>0</v>
      </c>
      <c r="Q24" s="21">
        <v>0</v>
      </c>
      <c r="R24" s="242">
        <v>8.5</v>
      </c>
      <c r="S24" s="20">
        <v>30</v>
      </c>
      <c r="T24" s="20">
        <v>10.25</v>
      </c>
      <c r="U24" s="20">
        <v>0.56999999999999995</v>
      </c>
      <c r="V24" s="20">
        <v>91.87</v>
      </c>
      <c r="W24" s="20">
        <v>2.5000000000000001E-3</v>
      </c>
      <c r="X24" s="20">
        <v>2.5000000000000001E-3</v>
      </c>
      <c r="Y24" s="46">
        <v>0.02</v>
      </c>
    </row>
    <row r="25" spans="2:25" s="34" customFormat="1" ht="33.75" customHeight="1" x14ac:dyDescent="0.3">
      <c r="B25" s="562"/>
      <c r="C25" s="344"/>
      <c r="D25" s="91"/>
      <c r="E25" s="115"/>
      <c r="F25" s="263" t="s">
        <v>20</v>
      </c>
      <c r="G25" s="235">
        <f>SUM(G18:G24)</f>
        <v>860</v>
      </c>
      <c r="H25" s="91"/>
      <c r="I25" s="242">
        <f t="shared" ref="I25:Q25" si="0">SUM(I18:I24)</f>
        <v>32.309999999999995</v>
      </c>
      <c r="J25" s="20">
        <f t="shared" si="0"/>
        <v>23.189999999999998</v>
      </c>
      <c r="K25" s="21">
        <f t="shared" si="0"/>
        <v>93.029999999999987</v>
      </c>
      <c r="L25" s="502">
        <f t="shared" si="0"/>
        <v>723.86</v>
      </c>
      <c r="M25" s="242">
        <f t="shared" si="0"/>
        <v>0.31000000000000005</v>
      </c>
      <c r="N25" s="20">
        <f t="shared" si="0"/>
        <v>0.39</v>
      </c>
      <c r="O25" s="20">
        <f t="shared" si="0"/>
        <v>40.300000000000004</v>
      </c>
      <c r="P25" s="20">
        <f t="shared" si="0"/>
        <v>400</v>
      </c>
      <c r="Q25" s="46">
        <f t="shared" si="0"/>
        <v>0.69000000000000006</v>
      </c>
      <c r="R25" s="242"/>
      <c r="S25" s="20"/>
      <c r="T25" s="20"/>
      <c r="U25" s="20"/>
      <c r="V25" s="20"/>
      <c r="W25" s="20"/>
      <c r="X25" s="20"/>
      <c r="Y25" s="46"/>
    </row>
    <row r="26" spans="2:25" s="34" customFormat="1" ht="33.75" customHeight="1" thickBot="1" x14ac:dyDescent="0.35">
      <c r="B26" s="613"/>
      <c r="C26" s="345"/>
      <c r="D26" s="227"/>
      <c r="E26" s="121"/>
      <c r="F26" s="616" t="s">
        <v>21</v>
      </c>
      <c r="G26" s="118"/>
      <c r="H26" s="184"/>
      <c r="I26" s="180"/>
      <c r="J26" s="51"/>
      <c r="K26" s="111"/>
      <c r="L26" s="509">
        <f>L25/23.5</f>
        <v>30.802553191489363</v>
      </c>
      <c r="M26" s="180"/>
      <c r="N26" s="134"/>
      <c r="O26" s="51"/>
      <c r="P26" s="51"/>
      <c r="Q26" s="104"/>
      <c r="R26" s="180"/>
      <c r="S26" s="51"/>
      <c r="T26" s="51"/>
      <c r="U26" s="51"/>
      <c r="V26" s="51"/>
      <c r="W26" s="51"/>
      <c r="X26" s="51"/>
      <c r="Y26" s="104"/>
    </row>
    <row r="27" spans="2:25" x14ac:dyDescent="0.3">
      <c r="B27" s="2"/>
      <c r="C27" s="4"/>
      <c r="D27" s="4"/>
      <c r="E27" s="2"/>
      <c r="F27" s="2"/>
      <c r="G27" s="2"/>
      <c r="H27" s="9"/>
      <c r="I27" s="10"/>
      <c r="J27" s="9"/>
      <c r="K27" s="2"/>
      <c r="L27" s="12"/>
      <c r="M27" s="2"/>
      <c r="N27" s="2"/>
      <c r="O27" s="2"/>
    </row>
    <row r="28" spans="2:25" ht="18" x14ac:dyDescent="0.3">
      <c r="B28" s="573" t="s">
        <v>58</v>
      </c>
      <c r="C28" s="617"/>
      <c r="D28" s="583"/>
      <c r="E28" s="583"/>
      <c r="F28" s="25"/>
      <c r="G28" s="26"/>
      <c r="H28" s="11"/>
      <c r="I28" s="11"/>
      <c r="J28" s="11"/>
      <c r="K28" s="11"/>
    </row>
    <row r="29" spans="2:25" ht="18" x14ac:dyDescent="0.3">
      <c r="B29" s="574" t="s">
        <v>59</v>
      </c>
      <c r="C29" s="618"/>
      <c r="D29" s="584"/>
      <c r="E29" s="584"/>
      <c r="F29" s="25"/>
      <c r="G29" s="26"/>
      <c r="H29" s="11"/>
      <c r="I29" s="11"/>
      <c r="J29" s="11"/>
      <c r="K29" s="11"/>
    </row>
    <row r="30" spans="2:25" ht="18" x14ac:dyDescent="0.3">
      <c r="E30" s="11"/>
      <c r="F30" s="25"/>
      <c r="G30" s="26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5"/>
  <sheetViews>
    <sheetView zoomScale="60" zoomScaleNormal="60" workbookViewId="0">
      <selection activeCell="L34" sqref="L34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6.44140625" customWidth="1"/>
    <col min="12" max="12" width="22.5546875" customWidth="1"/>
    <col min="13" max="13" width="11.33203125" customWidth="1"/>
    <col min="17" max="17" width="9.109375" customWidth="1"/>
    <col min="23" max="23" width="10.109375" customWidth="1"/>
    <col min="24" max="24" width="10.5546875" customWidth="1"/>
  </cols>
  <sheetData>
    <row r="2" spans="2:25" ht="22.8" x14ac:dyDescent="0.4">
      <c r="B2" s="547" t="s">
        <v>1</v>
      </c>
      <c r="C2" s="548"/>
      <c r="D2" s="548"/>
      <c r="E2" s="547" t="s">
        <v>3</v>
      </c>
      <c r="F2" s="547"/>
      <c r="G2" s="549" t="s">
        <v>2</v>
      </c>
      <c r="H2" s="575">
        <v>11</v>
      </c>
      <c r="I2" s="6"/>
      <c r="L2" s="8"/>
      <c r="M2" s="7"/>
      <c r="N2" s="1"/>
      <c r="O2" s="2"/>
    </row>
    <row r="3" spans="2:25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2" t="s">
        <v>0</v>
      </c>
      <c r="C4" s="844"/>
      <c r="D4" s="845" t="s">
        <v>134</v>
      </c>
      <c r="E4" s="842" t="s">
        <v>37</v>
      </c>
      <c r="F4" s="844" t="s">
        <v>36</v>
      </c>
      <c r="G4" s="844" t="s">
        <v>25</v>
      </c>
      <c r="H4" s="844" t="s">
        <v>35</v>
      </c>
      <c r="I4" s="848" t="s">
        <v>22</v>
      </c>
      <c r="J4" s="849"/>
      <c r="K4" s="850"/>
      <c r="L4" s="845" t="s">
        <v>135</v>
      </c>
      <c r="M4" s="835" t="s">
        <v>23</v>
      </c>
      <c r="N4" s="836"/>
      <c r="O4" s="837"/>
      <c r="P4" s="837"/>
      <c r="Q4" s="838"/>
      <c r="R4" s="848" t="s">
        <v>24</v>
      </c>
      <c r="S4" s="851"/>
      <c r="T4" s="851"/>
      <c r="U4" s="851"/>
      <c r="V4" s="851"/>
      <c r="W4" s="851"/>
      <c r="X4" s="851"/>
      <c r="Y4" s="852"/>
    </row>
    <row r="5" spans="2:25" s="16" customFormat="1" ht="47.4" thickBot="1" x14ac:dyDescent="0.35">
      <c r="B5" s="843"/>
      <c r="C5" s="843"/>
      <c r="D5" s="846"/>
      <c r="E5" s="843"/>
      <c r="F5" s="847"/>
      <c r="G5" s="843"/>
      <c r="H5" s="843"/>
      <c r="I5" s="630" t="s">
        <v>26</v>
      </c>
      <c r="J5" s="632" t="s">
        <v>27</v>
      </c>
      <c r="K5" s="631" t="s">
        <v>28</v>
      </c>
      <c r="L5" s="861"/>
      <c r="M5" s="424" t="s">
        <v>29</v>
      </c>
      <c r="N5" s="424" t="s">
        <v>93</v>
      </c>
      <c r="O5" s="424" t="s">
        <v>30</v>
      </c>
      <c r="P5" s="431" t="s">
        <v>94</v>
      </c>
      <c r="Q5" s="424" t="s">
        <v>95</v>
      </c>
      <c r="R5" s="424" t="s">
        <v>31</v>
      </c>
      <c r="S5" s="424" t="s">
        <v>32</v>
      </c>
      <c r="T5" s="424" t="s">
        <v>33</v>
      </c>
      <c r="U5" s="424" t="s">
        <v>34</v>
      </c>
      <c r="V5" s="424" t="s">
        <v>96</v>
      </c>
      <c r="W5" s="424" t="s">
        <v>97</v>
      </c>
      <c r="X5" s="424" t="s">
        <v>98</v>
      </c>
      <c r="Y5" s="632" t="s">
        <v>99</v>
      </c>
    </row>
    <row r="6" spans="2:25" s="16" customFormat="1" ht="26.4" customHeight="1" x14ac:dyDescent="0.3">
      <c r="B6" s="577"/>
      <c r="C6" s="197"/>
      <c r="D6" s="133" t="s">
        <v>42</v>
      </c>
      <c r="E6" s="570" t="s">
        <v>19</v>
      </c>
      <c r="F6" s="739" t="s">
        <v>39</v>
      </c>
      <c r="G6" s="133">
        <v>17</v>
      </c>
      <c r="H6" s="740"/>
      <c r="I6" s="292">
        <v>1.7</v>
      </c>
      <c r="J6" s="49">
        <v>4.42</v>
      </c>
      <c r="K6" s="50">
        <v>0.85</v>
      </c>
      <c r="L6" s="718">
        <v>49.98</v>
      </c>
      <c r="M6" s="292">
        <v>0</v>
      </c>
      <c r="N6" s="293">
        <v>0</v>
      </c>
      <c r="O6" s="49">
        <v>0.1</v>
      </c>
      <c r="P6" s="49">
        <v>0</v>
      </c>
      <c r="Q6" s="331">
        <v>0</v>
      </c>
      <c r="R6" s="292">
        <v>25.16</v>
      </c>
      <c r="S6" s="49">
        <v>18.190000000000001</v>
      </c>
      <c r="T6" s="49">
        <v>3.74</v>
      </c>
      <c r="U6" s="49">
        <v>0.1</v>
      </c>
      <c r="V6" s="49">
        <v>0</v>
      </c>
      <c r="W6" s="49">
        <v>0</v>
      </c>
      <c r="X6" s="49">
        <v>0</v>
      </c>
      <c r="Y6" s="50">
        <v>0</v>
      </c>
    </row>
    <row r="7" spans="2:25" s="34" customFormat="1" ht="26.4" customHeight="1" x14ac:dyDescent="0.3">
      <c r="B7" s="585"/>
      <c r="C7" s="105"/>
      <c r="D7" s="458">
        <v>307</v>
      </c>
      <c r="E7" s="91" t="s">
        <v>74</v>
      </c>
      <c r="F7" s="113" t="s">
        <v>152</v>
      </c>
      <c r="G7" s="91">
        <v>225</v>
      </c>
      <c r="H7" s="147"/>
      <c r="I7" s="325">
        <v>7.11</v>
      </c>
      <c r="J7" s="83">
        <v>7.7</v>
      </c>
      <c r="K7" s="84">
        <v>27.45</v>
      </c>
      <c r="L7" s="652">
        <v>208.35</v>
      </c>
      <c r="M7" s="325">
        <v>0.08</v>
      </c>
      <c r="N7" s="83">
        <v>0.24</v>
      </c>
      <c r="O7" s="83">
        <v>1.19</v>
      </c>
      <c r="P7" s="83">
        <v>40</v>
      </c>
      <c r="Q7" s="84">
        <v>0.16</v>
      </c>
      <c r="R7" s="325">
        <v>203.83</v>
      </c>
      <c r="S7" s="83">
        <v>163.52000000000001</v>
      </c>
      <c r="T7" s="83">
        <v>26.73</v>
      </c>
      <c r="U7" s="83">
        <v>0.43</v>
      </c>
      <c r="V7" s="83">
        <v>247.21</v>
      </c>
      <c r="W7" s="83">
        <v>1.4E-2</v>
      </c>
      <c r="X7" s="83">
        <v>3.5999999999999999E-3</v>
      </c>
      <c r="Y7" s="88">
        <v>0.04</v>
      </c>
    </row>
    <row r="8" spans="2:25" s="34" customFormat="1" ht="27" customHeight="1" x14ac:dyDescent="0.3">
      <c r="B8" s="585"/>
      <c r="C8" s="105"/>
      <c r="D8" s="458">
        <v>114</v>
      </c>
      <c r="E8" s="91" t="s">
        <v>41</v>
      </c>
      <c r="F8" s="137" t="s">
        <v>47</v>
      </c>
      <c r="G8" s="534">
        <v>200</v>
      </c>
      <c r="H8" s="147"/>
      <c r="I8" s="242">
        <v>0.2</v>
      </c>
      <c r="J8" s="20">
        <v>0</v>
      </c>
      <c r="K8" s="21">
        <v>11</v>
      </c>
      <c r="L8" s="252">
        <v>44.8</v>
      </c>
      <c r="M8" s="242">
        <v>0</v>
      </c>
      <c r="N8" s="20">
        <v>0</v>
      </c>
      <c r="O8" s="20">
        <v>0.08</v>
      </c>
      <c r="P8" s="20">
        <v>0</v>
      </c>
      <c r="Q8" s="21">
        <v>0</v>
      </c>
      <c r="R8" s="242">
        <v>13.56</v>
      </c>
      <c r="S8" s="20">
        <v>7.66</v>
      </c>
      <c r="T8" s="20">
        <v>4.08</v>
      </c>
      <c r="U8" s="20">
        <v>0.8</v>
      </c>
      <c r="V8" s="20">
        <v>0.68</v>
      </c>
      <c r="W8" s="20">
        <v>0</v>
      </c>
      <c r="X8" s="20">
        <v>0</v>
      </c>
      <c r="Y8" s="46">
        <v>0</v>
      </c>
    </row>
    <row r="9" spans="2:25" s="34" customFormat="1" ht="29.25" customHeight="1" x14ac:dyDescent="0.3">
      <c r="B9" s="585"/>
      <c r="C9" s="105"/>
      <c r="D9" s="458" t="s">
        <v>121</v>
      </c>
      <c r="E9" s="91" t="s">
        <v>17</v>
      </c>
      <c r="F9" s="137" t="s">
        <v>122</v>
      </c>
      <c r="G9" s="534">
        <v>200</v>
      </c>
      <c r="H9" s="147"/>
      <c r="I9" s="242">
        <v>1.2</v>
      </c>
      <c r="J9" s="20">
        <v>4</v>
      </c>
      <c r="K9" s="21">
        <v>25</v>
      </c>
      <c r="L9" s="252">
        <v>104.8</v>
      </c>
      <c r="M9" s="242"/>
      <c r="N9" s="20"/>
      <c r="O9" s="20"/>
      <c r="P9" s="20"/>
      <c r="Q9" s="21"/>
      <c r="R9" s="242"/>
      <c r="S9" s="20"/>
      <c r="T9" s="20"/>
      <c r="U9" s="20"/>
      <c r="V9" s="20"/>
      <c r="W9" s="20"/>
      <c r="X9" s="20"/>
      <c r="Y9" s="46"/>
    </row>
    <row r="10" spans="2:25" s="34" customFormat="1" ht="26.4" customHeight="1" x14ac:dyDescent="0.3">
      <c r="B10" s="585"/>
      <c r="C10" s="115"/>
      <c r="D10" s="461">
        <v>121</v>
      </c>
      <c r="E10" s="91" t="s">
        <v>13</v>
      </c>
      <c r="F10" s="137" t="s">
        <v>46</v>
      </c>
      <c r="G10" s="534">
        <v>25</v>
      </c>
      <c r="H10" s="115"/>
      <c r="I10" s="19">
        <v>1.8</v>
      </c>
      <c r="J10" s="20">
        <v>0.68</v>
      </c>
      <c r="K10" s="21">
        <v>12.28</v>
      </c>
      <c r="L10" s="169">
        <v>63.05</v>
      </c>
      <c r="M10" s="242">
        <v>0.03</v>
      </c>
      <c r="N10" s="19">
        <v>8.0000000000000002E-3</v>
      </c>
      <c r="O10" s="20">
        <v>0</v>
      </c>
      <c r="P10" s="20">
        <v>0</v>
      </c>
      <c r="Q10" s="46">
        <v>0</v>
      </c>
      <c r="R10" s="242">
        <v>6.25</v>
      </c>
      <c r="S10" s="20">
        <v>20.5</v>
      </c>
      <c r="T10" s="20">
        <v>8.25</v>
      </c>
      <c r="U10" s="20">
        <v>0.38</v>
      </c>
      <c r="V10" s="20">
        <v>23</v>
      </c>
      <c r="W10" s="20">
        <v>0</v>
      </c>
      <c r="X10" s="20">
        <v>0</v>
      </c>
      <c r="Y10" s="46">
        <v>0</v>
      </c>
    </row>
    <row r="11" spans="2:25" s="34" customFormat="1" ht="26.4" customHeight="1" x14ac:dyDescent="0.3">
      <c r="B11" s="585"/>
      <c r="C11" s="115"/>
      <c r="D11" s="458">
        <v>120</v>
      </c>
      <c r="E11" s="115" t="s">
        <v>14</v>
      </c>
      <c r="F11" s="182" t="s">
        <v>12</v>
      </c>
      <c r="G11" s="115">
        <v>20</v>
      </c>
      <c r="H11" s="91"/>
      <c r="I11" s="242">
        <v>1.1399999999999999</v>
      </c>
      <c r="J11" s="20">
        <v>0.22</v>
      </c>
      <c r="K11" s="46">
        <v>7.44</v>
      </c>
      <c r="L11" s="360">
        <v>36.26</v>
      </c>
      <c r="M11" s="242">
        <v>0.02</v>
      </c>
      <c r="N11" s="19">
        <v>2.4E-2</v>
      </c>
      <c r="O11" s="20">
        <v>0.08</v>
      </c>
      <c r="P11" s="20">
        <v>0</v>
      </c>
      <c r="Q11" s="46">
        <v>0</v>
      </c>
      <c r="R11" s="242">
        <v>6.8</v>
      </c>
      <c r="S11" s="20">
        <v>24</v>
      </c>
      <c r="T11" s="20">
        <v>8.1999999999999993</v>
      </c>
      <c r="U11" s="20">
        <v>0.46</v>
      </c>
      <c r="V11" s="20">
        <v>73.5</v>
      </c>
      <c r="W11" s="20">
        <v>2E-3</v>
      </c>
      <c r="X11" s="20">
        <v>2E-3</v>
      </c>
      <c r="Y11" s="46">
        <v>1.2E-2</v>
      </c>
    </row>
    <row r="12" spans="2:25" s="34" customFormat="1" ht="26.4" customHeight="1" x14ac:dyDescent="0.3">
      <c r="B12" s="585"/>
      <c r="C12" s="115"/>
      <c r="D12" s="458"/>
      <c r="E12" s="91"/>
      <c r="F12" s="135" t="s">
        <v>20</v>
      </c>
      <c r="G12" s="316">
        <f>G6+G7+G8+G9+G10+G11</f>
        <v>687</v>
      </c>
      <c r="H12" s="238"/>
      <c r="I12" s="356">
        <f t="shared" ref="I12:Y12" si="0">I6+I7+I8+I9+I10+I11</f>
        <v>13.15</v>
      </c>
      <c r="J12" s="75">
        <f t="shared" si="0"/>
        <v>17.02</v>
      </c>
      <c r="K12" s="237">
        <f t="shared" si="0"/>
        <v>84.02</v>
      </c>
      <c r="L12" s="653">
        <f t="shared" si="0"/>
        <v>507.24</v>
      </c>
      <c r="M12" s="356">
        <f t="shared" si="0"/>
        <v>0.13</v>
      </c>
      <c r="N12" s="75">
        <f t="shared" si="0"/>
        <v>0.27200000000000002</v>
      </c>
      <c r="O12" s="75">
        <f t="shared" si="0"/>
        <v>1.4500000000000002</v>
      </c>
      <c r="P12" s="75">
        <f t="shared" si="0"/>
        <v>40</v>
      </c>
      <c r="Q12" s="237">
        <f t="shared" si="0"/>
        <v>0.16</v>
      </c>
      <c r="R12" s="356">
        <f t="shared" si="0"/>
        <v>255.60000000000002</v>
      </c>
      <c r="S12" s="75">
        <f t="shared" si="0"/>
        <v>233.87</v>
      </c>
      <c r="T12" s="75">
        <f t="shared" si="0"/>
        <v>51</v>
      </c>
      <c r="U12" s="75">
        <f t="shared" si="0"/>
        <v>2.17</v>
      </c>
      <c r="V12" s="75">
        <f t="shared" si="0"/>
        <v>344.39</v>
      </c>
      <c r="W12" s="75">
        <f t="shared" si="0"/>
        <v>1.6E-2</v>
      </c>
      <c r="X12" s="75">
        <f t="shared" si="0"/>
        <v>5.5999999999999999E-3</v>
      </c>
      <c r="Y12" s="236">
        <f t="shared" si="0"/>
        <v>5.2000000000000005E-2</v>
      </c>
    </row>
    <row r="13" spans="2:25" s="34" customFormat="1" ht="26.4" customHeight="1" thickBot="1" x14ac:dyDescent="0.35">
      <c r="B13" s="585"/>
      <c r="C13" s="118"/>
      <c r="D13" s="458"/>
      <c r="E13" s="91"/>
      <c r="F13" s="136" t="s">
        <v>21</v>
      </c>
      <c r="G13" s="91"/>
      <c r="H13" s="174"/>
      <c r="I13" s="217"/>
      <c r="J13" s="131"/>
      <c r="K13" s="199"/>
      <c r="L13" s="517">
        <f>L12/23.5</f>
        <v>21.58468085106383</v>
      </c>
      <c r="M13" s="217"/>
      <c r="N13" s="131"/>
      <c r="O13" s="131"/>
      <c r="P13" s="131"/>
      <c r="Q13" s="199"/>
      <c r="R13" s="217"/>
      <c r="S13" s="131"/>
      <c r="T13" s="131"/>
      <c r="U13" s="131"/>
      <c r="V13" s="131"/>
      <c r="W13" s="131"/>
      <c r="X13" s="131"/>
      <c r="Y13" s="132"/>
    </row>
    <row r="14" spans="2:25" s="16" customFormat="1" ht="46.5" customHeight="1" x14ac:dyDescent="0.3">
      <c r="B14" s="576" t="s">
        <v>6</v>
      </c>
      <c r="C14" s="565"/>
      <c r="D14" s="133">
        <v>137</v>
      </c>
      <c r="E14" s="570" t="s">
        <v>19</v>
      </c>
      <c r="F14" s="716" t="s">
        <v>139</v>
      </c>
      <c r="G14" s="717">
        <v>100</v>
      </c>
      <c r="H14" s="133"/>
      <c r="I14" s="293">
        <v>0.8</v>
      </c>
      <c r="J14" s="49">
        <v>0.2</v>
      </c>
      <c r="K14" s="331">
        <v>7.5</v>
      </c>
      <c r="L14" s="718">
        <v>38</v>
      </c>
      <c r="M14" s="292">
        <v>0.06</v>
      </c>
      <c r="N14" s="293">
        <v>0.03</v>
      </c>
      <c r="O14" s="49">
        <v>38</v>
      </c>
      <c r="P14" s="49">
        <v>10</v>
      </c>
      <c r="Q14" s="50">
        <v>0</v>
      </c>
      <c r="R14" s="292">
        <v>35</v>
      </c>
      <c r="S14" s="49">
        <v>17</v>
      </c>
      <c r="T14" s="49">
        <v>11</v>
      </c>
      <c r="U14" s="49">
        <v>0.1</v>
      </c>
      <c r="V14" s="49">
        <v>155</v>
      </c>
      <c r="W14" s="49">
        <v>2.9999999999999997E-4</v>
      </c>
      <c r="X14" s="49">
        <v>1E-4</v>
      </c>
      <c r="Y14" s="50">
        <v>0.15</v>
      </c>
    </row>
    <row r="15" spans="2:25" s="16" customFormat="1" ht="26.4" customHeight="1" x14ac:dyDescent="0.3">
      <c r="B15" s="577"/>
      <c r="C15" s="147"/>
      <c r="D15" s="115">
        <v>33</v>
      </c>
      <c r="E15" s="458" t="s">
        <v>8</v>
      </c>
      <c r="F15" s="137" t="s">
        <v>175</v>
      </c>
      <c r="G15" s="206">
        <v>200</v>
      </c>
      <c r="H15" s="91"/>
      <c r="I15" s="220">
        <v>6.4</v>
      </c>
      <c r="J15" s="76">
        <v>6.2</v>
      </c>
      <c r="K15" s="186">
        <v>12.2</v>
      </c>
      <c r="L15" s="324">
        <v>130.6</v>
      </c>
      <c r="M15" s="220">
        <v>0.08</v>
      </c>
      <c r="N15" s="187">
        <v>0.08</v>
      </c>
      <c r="O15" s="76">
        <v>6.8</v>
      </c>
      <c r="P15" s="76">
        <v>180</v>
      </c>
      <c r="Q15" s="186">
        <v>0</v>
      </c>
      <c r="R15" s="220">
        <v>36.799999999999997</v>
      </c>
      <c r="S15" s="76">
        <v>76.2</v>
      </c>
      <c r="T15" s="76">
        <v>23.2</v>
      </c>
      <c r="U15" s="76">
        <v>0.8</v>
      </c>
      <c r="V15" s="76">
        <v>466.22</v>
      </c>
      <c r="W15" s="76">
        <v>6.0000000000000001E-3</v>
      </c>
      <c r="X15" s="76">
        <v>2E-3</v>
      </c>
      <c r="Y15" s="186">
        <v>0.04</v>
      </c>
    </row>
    <row r="16" spans="2:25" s="34" customFormat="1" ht="26.4" customHeight="1" x14ac:dyDescent="0.3">
      <c r="B16" s="579"/>
      <c r="C16" s="824"/>
      <c r="D16" s="115">
        <v>80</v>
      </c>
      <c r="E16" s="458" t="s">
        <v>9</v>
      </c>
      <c r="F16" s="137" t="s">
        <v>83</v>
      </c>
      <c r="G16" s="206">
        <v>90</v>
      </c>
      <c r="H16" s="91"/>
      <c r="I16" s="220">
        <v>14.85</v>
      </c>
      <c r="J16" s="76">
        <v>13.32</v>
      </c>
      <c r="K16" s="186">
        <v>5.94</v>
      </c>
      <c r="L16" s="324">
        <v>202.68</v>
      </c>
      <c r="M16" s="220">
        <v>0.06</v>
      </c>
      <c r="N16" s="187">
        <v>0.1</v>
      </c>
      <c r="O16" s="76">
        <v>3.38</v>
      </c>
      <c r="P16" s="76">
        <v>19.5</v>
      </c>
      <c r="Q16" s="186">
        <v>0</v>
      </c>
      <c r="R16" s="220">
        <v>20.58</v>
      </c>
      <c r="S16" s="76">
        <v>74.39</v>
      </c>
      <c r="T16" s="76">
        <v>22.98</v>
      </c>
      <c r="U16" s="76">
        <v>0.95</v>
      </c>
      <c r="V16" s="76">
        <v>204</v>
      </c>
      <c r="W16" s="76">
        <v>0</v>
      </c>
      <c r="X16" s="76">
        <v>0</v>
      </c>
      <c r="Y16" s="186">
        <v>0.09</v>
      </c>
    </row>
    <row r="17" spans="2:25" s="34" customFormat="1" ht="26.4" customHeight="1" x14ac:dyDescent="0.3">
      <c r="B17" s="579"/>
      <c r="C17" s="824"/>
      <c r="D17" s="115">
        <v>54</v>
      </c>
      <c r="E17" s="458" t="s">
        <v>72</v>
      </c>
      <c r="F17" s="113" t="s">
        <v>38</v>
      </c>
      <c r="G17" s="115">
        <v>150</v>
      </c>
      <c r="H17" s="91"/>
      <c r="I17" s="242">
        <v>7.2</v>
      </c>
      <c r="J17" s="20">
        <v>5.0999999999999996</v>
      </c>
      <c r="K17" s="46">
        <v>33.9</v>
      </c>
      <c r="L17" s="241">
        <v>210.3</v>
      </c>
      <c r="M17" s="242">
        <v>0.21</v>
      </c>
      <c r="N17" s="19">
        <v>0.11</v>
      </c>
      <c r="O17" s="20">
        <v>0</v>
      </c>
      <c r="P17" s="20">
        <v>0</v>
      </c>
      <c r="Q17" s="46">
        <v>0</v>
      </c>
      <c r="R17" s="242">
        <v>14.55</v>
      </c>
      <c r="S17" s="20">
        <v>208.87</v>
      </c>
      <c r="T17" s="20">
        <v>139.99</v>
      </c>
      <c r="U17" s="20">
        <v>4.68</v>
      </c>
      <c r="V17" s="20">
        <v>273.8</v>
      </c>
      <c r="W17" s="20">
        <v>3.0000000000000001E-3</v>
      </c>
      <c r="X17" s="20">
        <v>5.0000000000000001E-3</v>
      </c>
      <c r="Y17" s="46">
        <v>0.02</v>
      </c>
    </row>
    <row r="18" spans="2:25" s="16" customFormat="1" ht="33.75" customHeight="1" x14ac:dyDescent="0.3">
      <c r="B18" s="580"/>
      <c r="C18" s="335" t="s">
        <v>64</v>
      </c>
      <c r="D18" s="159">
        <v>98</v>
      </c>
      <c r="E18" s="159" t="s">
        <v>17</v>
      </c>
      <c r="F18" s="582" t="s">
        <v>16</v>
      </c>
      <c r="G18" s="543">
        <v>200</v>
      </c>
      <c r="H18" s="143"/>
      <c r="I18" s="271">
        <v>0.4</v>
      </c>
      <c r="J18" s="59">
        <v>0</v>
      </c>
      <c r="K18" s="60">
        <v>27</v>
      </c>
      <c r="L18" s="818">
        <v>59.48</v>
      </c>
      <c r="M18" s="271">
        <v>0</v>
      </c>
      <c r="N18" s="58">
        <v>0</v>
      </c>
      <c r="O18" s="59">
        <v>1.4</v>
      </c>
      <c r="P18" s="59">
        <v>0</v>
      </c>
      <c r="Q18" s="60">
        <v>0</v>
      </c>
      <c r="R18" s="271">
        <v>0.21</v>
      </c>
      <c r="S18" s="59">
        <v>0</v>
      </c>
      <c r="T18" s="59">
        <v>0</v>
      </c>
      <c r="U18" s="59">
        <v>0.02</v>
      </c>
      <c r="V18" s="59">
        <v>0.2</v>
      </c>
      <c r="W18" s="59">
        <v>0</v>
      </c>
      <c r="X18" s="59">
        <v>0</v>
      </c>
      <c r="Y18" s="60">
        <v>0</v>
      </c>
    </row>
    <row r="19" spans="2:25" s="16" customFormat="1" ht="33.75" customHeight="1" x14ac:dyDescent="0.3">
      <c r="B19" s="580"/>
      <c r="C19" s="336" t="s">
        <v>66</v>
      </c>
      <c r="D19" s="825">
        <v>100</v>
      </c>
      <c r="E19" s="163" t="s">
        <v>17</v>
      </c>
      <c r="F19" s="784" t="s">
        <v>170</v>
      </c>
      <c r="G19" s="783">
        <v>200</v>
      </c>
      <c r="H19" s="785"/>
      <c r="I19" s="789">
        <v>0.15</v>
      </c>
      <c r="J19" s="788">
        <v>0.04</v>
      </c>
      <c r="K19" s="790">
        <v>12.83</v>
      </c>
      <c r="L19" s="783">
        <v>52.45</v>
      </c>
      <c r="M19" s="789">
        <v>0</v>
      </c>
      <c r="N19" s="788">
        <v>0</v>
      </c>
      <c r="O19" s="788">
        <v>1.2</v>
      </c>
      <c r="P19" s="788">
        <v>0</v>
      </c>
      <c r="Q19" s="563">
        <v>0</v>
      </c>
      <c r="R19" s="789">
        <v>6.83</v>
      </c>
      <c r="S19" s="788">
        <v>5.22</v>
      </c>
      <c r="T19" s="788">
        <v>4.5199999999999996</v>
      </c>
      <c r="U19" s="788">
        <v>0.12</v>
      </c>
      <c r="V19" s="788">
        <v>42.79</v>
      </c>
      <c r="W19" s="788">
        <v>3.5E-4</v>
      </c>
      <c r="X19" s="788">
        <v>2.0000000000000002E-5</v>
      </c>
      <c r="Y19" s="790">
        <v>0</v>
      </c>
    </row>
    <row r="20" spans="2:25" s="16" customFormat="1" ht="26.4" customHeight="1" x14ac:dyDescent="0.3">
      <c r="B20" s="580"/>
      <c r="C20" s="681"/>
      <c r="D20" s="189">
        <v>119</v>
      </c>
      <c r="E20" s="458" t="s">
        <v>50</v>
      </c>
      <c r="F20" s="113" t="s">
        <v>50</v>
      </c>
      <c r="G20" s="115">
        <v>20</v>
      </c>
      <c r="H20" s="147"/>
      <c r="I20" s="242">
        <v>1.4</v>
      </c>
      <c r="J20" s="20">
        <v>0.14000000000000001</v>
      </c>
      <c r="K20" s="46">
        <v>8.8000000000000007</v>
      </c>
      <c r="L20" s="360">
        <v>48</v>
      </c>
      <c r="M20" s="242">
        <v>0.02</v>
      </c>
      <c r="N20" s="20">
        <v>6.0000000000000001E-3</v>
      </c>
      <c r="O20" s="20">
        <v>0</v>
      </c>
      <c r="P20" s="20">
        <v>0</v>
      </c>
      <c r="Q20" s="21">
        <v>0</v>
      </c>
      <c r="R20" s="242">
        <v>7.4</v>
      </c>
      <c r="S20" s="20">
        <v>43.6</v>
      </c>
      <c r="T20" s="20">
        <v>13</v>
      </c>
      <c r="U20" s="20">
        <v>0.56000000000000005</v>
      </c>
      <c r="V20" s="20">
        <v>18.600000000000001</v>
      </c>
      <c r="W20" s="20">
        <v>5.9999999999999995E-4</v>
      </c>
      <c r="X20" s="20">
        <v>1E-3</v>
      </c>
      <c r="Y20" s="46">
        <v>0</v>
      </c>
    </row>
    <row r="21" spans="2:25" s="16" customFormat="1" ht="26.4" customHeight="1" x14ac:dyDescent="0.3">
      <c r="B21" s="580"/>
      <c r="C21" s="253"/>
      <c r="D21" s="117">
        <v>120</v>
      </c>
      <c r="E21" s="124" t="s">
        <v>43</v>
      </c>
      <c r="F21" s="569" t="s">
        <v>43</v>
      </c>
      <c r="G21" s="115">
        <v>20</v>
      </c>
      <c r="H21" s="91"/>
      <c r="I21" s="242">
        <v>1.1399999999999999</v>
      </c>
      <c r="J21" s="20">
        <v>0.22</v>
      </c>
      <c r="K21" s="46">
        <v>7.44</v>
      </c>
      <c r="L21" s="360">
        <v>36.26</v>
      </c>
      <c r="M21" s="242">
        <v>0.02</v>
      </c>
      <c r="N21" s="19">
        <v>2.4E-2</v>
      </c>
      <c r="O21" s="20">
        <v>0.08</v>
      </c>
      <c r="P21" s="20">
        <v>0</v>
      </c>
      <c r="Q21" s="46">
        <v>0</v>
      </c>
      <c r="R21" s="242">
        <v>6.8</v>
      </c>
      <c r="S21" s="20">
        <v>24</v>
      </c>
      <c r="T21" s="20">
        <v>8.1999999999999993</v>
      </c>
      <c r="U21" s="20">
        <v>0.46</v>
      </c>
      <c r="V21" s="20">
        <v>73.5</v>
      </c>
      <c r="W21" s="20">
        <v>2E-3</v>
      </c>
      <c r="X21" s="20">
        <v>2E-3</v>
      </c>
      <c r="Y21" s="46">
        <v>1.2E-2</v>
      </c>
    </row>
    <row r="22" spans="2:25" s="16" customFormat="1" ht="26.4" customHeight="1" x14ac:dyDescent="0.3">
      <c r="B22" s="580"/>
      <c r="C22" s="335" t="s">
        <v>64</v>
      </c>
      <c r="D22" s="315"/>
      <c r="E22" s="143"/>
      <c r="F22" s="266" t="s">
        <v>20</v>
      </c>
      <c r="G22" s="257">
        <f>G14+G15+G16+G17+G18+G20+G21</f>
        <v>780</v>
      </c>
      <c r="H22" s="346"/>
      <c r="I22" s="177">
        <f t="shared" ref="I22:Y22" si="1">I14+I15+I16+I17+I18+I20+I21</f>
        <v>32.19</v>
      </c>
      <c r="J22" s="22">
        <f t="shared" si="1"/>
        <v>25.18</v>
      </c>
      <c r="K22" s="61">
        <f t="shared" si="1"/>
        <v>102.77999999999999</v>
      </c>
      <c r="L22" s="507">
        <f t="shared" si="1"/>
        <v>725.31999999999994</v>
      </c>
      <c r="M22" s="52">
        <f t="shared" si="1"/>
        <v>0.45000000000000007</v>
      </c>
      <c r="N22" s="22">
        <f t="shared" si="1"/>
        <v>0.35000000000000003</v>
      </c>
      <c r="O22" s="22">
        <f t="shared" si="1"/>
        <v>49.66</v>
      </c>
      <c r="P22" s="22">
        <f t="shared" si="1"/>
        <v>209.5</v>
      </c>
      <c r="Q22" s="99">
        <f t="shared" si="1"/>
        <v>0</v>
      </c>
      <c r="R22" s="177">
        <f t="shared" si="1"/>
        <v>121.33999999999999</v>
      </c>
      <c r="S22" s="22">
        <f t="shared" si="1"/>
        <v>444.06000000000006</v>
      </c>
      <c r="T22" s="22">
        <f t="shared" si="1"/>
        <v>218.37</v>
      </c>
      <c r="U22" s="22">
        <f t="shared" si="1"/>
        <v>7.5699999999999994</v>
      </c>
      <c r="V22" s="22">
        <f t="shared" si="1"/>
        <v>1191.32</v>
      </c>
      <c r="W22" s="22">
        <f t="shared" si="1"/>
        <v>1.1899999999999999E-2</v>
      </c>
      <c r="X22" s="22">
        <f t="shared" si="1"/>
        <v>1.01E-2</v>
      </c>
      <c r="Y22" s="61">
        <f t="shared" si="1"/>
        <v>0.31200000000000006</v>
      </c>
    </row>
    <row r="23" spans="2:25" s="16" customFormat="1" ht="26.4" customHeight="1" x14ac:dyDescent="0.3">
      <c r="B23" s="580"/>
      <c r="C23" s="336" t="s">
        <v>66</v>
      </c>
      <c r="D23" s="213"/>
      <c r="E23" s="460"/>
      <c r="F23" s="267" t="s">
        <v>20</v>
      </c>
      <c r="G23" s="256">
        <f>G14+G15+G16+G17+G19+G20+G21</f>
        <v>780</v>
      </c>
      <c r="H23" s="347"/>
      <c r="I23" s="349">
        <f t="shared" ref="I23:Y23" si="2">I14+I15+I16+I17+I19+I20+I21</f>
        <v>31.939999999999998</v>
      </c>
      <c r="J23" s="62">
        <f t="shared" si="2"/>
        <v>25.22</v>
      </c>
      <c r="K23" s="350">
        <f t="shared" si="2"/>
        <v>88.61</v>
      </c>
      <c r="L23" s="508">
        <f t="shared" si="2"/>
        <v>718.29</v>
      </c>
      <c r="M23" s="63">
        <f t="shared" si="2"/>
        <v>0.45000000000000007</v>
      </c>
      <c r="N23" s="62">
        <f t="shared" si="2"/>
        <v>0.35000000000000003</v>
      </c>
      <c r="O23" s="62">
        <f t="shared" si="2"/>
        <v>49.46</v>
      </c>
      <c r="P23" s="62">
        <f t="shared" si="2"/>
        <v>209.5</v>
      </c>
      <c r="Q23" s="353">
        <f t="shared" si="2"/>
        <v>0</v>
      </c>
      <c r="R23" s="349">
        <f t="shared" si="2"/>
        <v>127.96</v>
      </c>
      <c r="S23" s="62">
        <f t="shared" si="2"/>
        <v>449.28000000000009</v>
      </c>
      <c r="T23" s="62">
        <f t="shared" si="2"/>
        <v>222.89000000000001</v>
      </c>
      <c r="U23" s="62">
        <f t="shared" si="2"/>
        <v>7.669999999999999</v>
      </c>
      <c r="V23" s="62">
        <f t="shared" si="2"/>
        <v>1233.9099999999999</v>
      </c>
      <c r="W23" s="62">
        <f t="shared" si="2"/>
        <v>1.2249999999999999E-2</v>
      </c>
      <c r="X23" s="62">
        <f t="shared" si="2"/>
        <v>1.0120000000000001E-2</v>
      </c>
      <c r="Y23" s="350">
        <f t="shared" si="2"/>
        <v>0.31200000000000006</v>
      </c>
    </row>
    <row r="24" spans="2:25" s="34" customFormat="1" ht="26.4" customHeight="1" x14ac:dyDescent="0.3">
      <c r="B24" s="579"/>
      <c r="C24" s="335" t="s">
        <v>64</v>
      </c>
      <c r="D24" s="212"/>
      <c r="E24" s="416"/>
      <c r="F24" s="614" t="s">
        <v>21</v>
      </c>
      <c r="G24" s="307"/>
      <c r="H24" s="348"/>
      <c r="I24" s="351"/>
      <c r="J24" s="96"/>
      <c r="K24" s="97"/>
      <c r="L24" s="505">
        <f>L22/23.5</f>
        <v>30.864680851063827</v>
      </c>
      <c r="M24" s="352"/>
      <c r="N24" s="352"/>
      <c r="O24" s="96"/>
      <c r="P24" s="96"/>
      <c r="Q24" s="354"/>
      <c r="R24" s="351"/>
      <c r="S24" s="96"/>
      <c r="T24" s="96"/>
      <c r="U24" s="96"/>
      <c r="V24" s="96"/>
      <c r="W24" s="96"/>
      <c r="X24" s="96"/>
      <c r="Y24" s="97"/>
    </row>
    <row r="25" spans="2:25" s="34" customFormat="1" ht="26.4" customHeight="1" thickBot="1" x14ac:dyDescent="0.35">
      <c r="B25" s="611"/>
      <c r="C25" s="337" t="s">
        <v>66</v>
      </c>
      <c r="D25" s="162"/>
      <c r="E25" s="145"/>
      <c r="F25" s="615" t="s">
        <v>21</v>
      </c>
      <c r="G25" s="467"/>
      <c r="H25" s="478"/>
      <c r="I25" s="272"/>
      <c r="J25" s="141"/>
      <c r="K25" s="142"/>
      <c r="L25" s="506">
        <f>L23/23.5</f>
        <v>30.565531914893615</v>
      </c>
      <c r="M25" s="468"/>
      <c r="N25" s="468"/>
      <c r="O25" s="141"/>
      <c r="P25" s="141"/>
      <c r="Q25" s="164"/>
      <c r="R25" s="272"/>
      <c r="S25" s="141"/>
      <c r="T25" s="141"/>
      <c r="U25" s="141"/>
      <c r="V25" s="141"/>
      <c r="W25" s="141"/>
      <c r="X25" s="141"/>
      <c r="Y25" s="142"/>
    </row>
    <row r="26" spans="2:25" x14ac:dyDescent="0.3">
      <c r="B26" s="9"/>
      <c r="C26" s="29"/>
      <c r="D26" s="29"/>
      <c r="E26" s="9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s="194" customFormat="1" ht="18" x14ac:dyDescent="0.3">
      <c r="B27" s="327"/>
      <c r="C27" s="247"/>
      <c r="D27" s="244"/>
      <c r="E27" s="244"/>
      <c r="F27" s="245"/>
      <c r="G27" s="246"/>
      <c r="H27" s="244"/>
      <c r="I27" s="244"/>
      <c r="J27" s="244"/>
      <c r="K27" s="244"/>
    </row>
    <row r="28" spans="2:25" ht="18" x14ac:dyDescent="0.3">
      <c r="B28" s="11"/>
      <c r="C28" s="298"/>
      <c r="D28" s="298"/>
      <c r="E28" s="11"/>
      <c r="F28" s="25"/>
      <c r="G28" s="26"/>
      <c r="H28" s="11"/>
      <c r="I28" s="11"/>
      <c r="J28" s="11"/>
      <c r="K28" s="11"/>
    </row>
    <row r="29" spans="2:25" ht="15.6" x14ac:dyDescent="0.3">
      <c r="B29" s="573" t="s">
        <v>58</v>
      </c>
      <c r="C29" s="583"/>
      <c r="D29" s="583"/>
      <c r="E29" s="11"/>
      <c r="F29" s="11"/>
      <c r="G29" s="11"/>
      <c r="H29" s="11"/>
      <c r="I29" s="11"/>
      <c r="J29" s="11"/>
      <c r="K29" s="11"/>
    </row>
    <row r="30" spans="2:25" ht="15.6" x14ac:dyDescent="0.3">
      <c r="B30" s="574" t="s">
        <v>59</v>
      </c>
      <c r="C30" s="584"/>
      <c r="D30" s="584"/>
      <c r="E30" s="11"/>
      <c r="F30" s="11"/>
      <c r="G30" s="11"/>
      <c r="H30" s="11"/>
      <c r="I30" s="11"/>
      <c r="J30" s="11"/>
      <c r="K30" s="11"/>
    </row>
    <row r="31" spans="2:25" x14ac:dyDescent="0.3">
      <c r="C3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zoomScale="60" zoomScaleNormal="60" workbookViewId="0">
      <selection activeCell="L17" sqref="L17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1.88671875" customWidth="1"/>
    <col min="13" max="13" width="12" customWidth="1"/>
    <col min="17" max="17" width="9.109375" customWidth="1"/>
    <col min="22" max="22" width="12" customWidth="1"/>
    <col min="23" max="23" width="12.6640625" customWidth="1"/>
    <col min="24" max="24" width="13" customWidth="1"/>
  </cols>
  <sheetData>
    <row r="2" spans="2:25" ht="22.8" x14ac:dyDescent="0.4">
      <c r="B2" s="547" t="s">
        <v>1</v>
      </c>
      <c r="C2" s="548"/>
      <c r="D2" s="548"/>
      <c r="E2" s="547" t="s">
        <v>3</v>
      </c>
      <c r="F2" s="547"/>
      <c r="G2" s="549" t="s">
        <v>2</v>
      </c>
      <c r="H2" s="575">
        <v>12</v>
      </c>
      <c r="I2" s="6"/>
      <c r="L2" s="8"/>
      <c r="M2" s="7"/>
      <c r="N2" s="1"/>
      <c r="O2" s="2"/>
    </row>
    <row r="3" spans="2:25" ht="15" thickBot="1" x14ac:dyDescent="0.35">
      <c r="B3" s="605"/>
      <c r="C3" s="604"/>
      <c r="D3" s="604"/>
      <c r="E3" s="605"/>
      <c r="F3" s="605"/>
      <c r="G3" s="605"/>
      <c r="H3" s="605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2" t="s">
        <v>0</v>
      </c>
      <c r="C4" s="844"/>
      <c r="D4" s="864" t="s">
        <v>134</v>
      </c>
      <c r="E4" s="862" t="s">
        <v>37</v>
      </c>
      <c r="F4" s="841" t="s">
        <v>36</v>
      </c>
      <c r="G4" s="844" t="s">
        <v>25</v>
      </c>
      <c r="H4" s="844" t="s">
        <v>35</v>
      </c>
      <c r="I4" s="848" t="s">
        <v>22</v>
      </c>
      <c r="J4" s="849"/>
      <c r="K4" s="850"/>
      <c r="L4" s="845" t="s">
        <v>135</v>
      </c>
      <c r="M4" s="835" t="s">
        <v>23</v>
      </c>
      <c r="N4" s="836"/>
      <c r="O4" s="837"/>
      <c r="P4" s="837"/>
      <c r="Q4" s="838"/>
      <c r="R4" s="839" t="s">
        <v>24</v>
      </c>
      <c r="S4" s="840"/>
      <c r="T4" s="840"/>
      <c r="U4" s="840"/>
      <c r="V4" s="840"/>
      <c r="W4" s="840"/>
      <c r="X4" s="840"/>
      <c r="Y4" s="841"/>
    </row>
    <row r="5" spans="2:25" s="16" customFormat="1" ht="28.5" customHeight="1" thickBot="1" x14ac:dyDescent="0.35">
      <c r="B5" s="843"/>
      <c r="C5" s="847"/>
      <c r="D5" s="865"/>
      <c r="E5" s="863"/>
      <c r="F5" s="866"/>
      <c r="G5" s="847"/>
      <c r="H5" s="847"/>
      <c r="I5" s="434" t="s">
        <v>26</v>
      </c>
      <c r="J5" s="656" t="s">
        <v>27</v>
      </c>
      <c r="K5" s="537" t="s">
        <v>28</v>
      </c>
      <c r="L5" s="861"/>
      <c r="M5" s="424" t="s">
        <v>29</v>
      </c>
      <c r="N5" s="424" t="s">
        <v>93</v>
      </c>
      <c r="O5" s="424" t="s">
        <v>30</v>
      </c>
      <c r="P5" s="431" t="s">
        <v>94</v>
      </c>
      <c r="Q5" s="533" t="s">
        <v>95</v>
      </c>
      <c r="R5" s="424" t="s">
        <v>31</v>
      </c>
      <c r="S5" s="424" t="s">
        <v>32</v>
      </c>
      <c r="T5" s="424" t="s">
        <v>33</v>
      </c>
      <c r="U5" s="424" t="s">
        <v>34</v>
      </c>
      <c r="V5" s="424" t="s">
        <v>96</v>
      </c>
      <c r="W5" s="424" t="s">
        <v>97</v>
      </c>
      <c r="X5" s="424" t="s">
        <v>98</v>
      </c>
      <c r="Y5" s="533" t="s">
        <v>99</v>
      </c>
    </row>
    <row r="6" spans="2:25" s="16" customFormat="1" ht="26.4" customHeight="1" x14ac:dyDescent="0.3">
      <c r="B6" s="585" t="s">
        <v>5</v>
      </c>
      <c r="C6" s="565"/>
      <c r="D6" s="133">
        <v>133</v>
      </c>
      <c r="E6" s="565" t="s">
        <v>19</v>
      </c>
      <c r="F6" s="323" t="s">
        <v>153</v>
      </c>
      <c r="G6" s="570">
        <v>60</v>
      </c>
      <c r="H6" s="133"/>
      <c r="I6" s="292">
        <v>1.32</v>
      </c>
      <c r="J6" s="49">
        <v>0.24</v>
      </c>
      <c r="K6" s="331">
        <v>8.82</v>
      </c>
      <c r="L6" s="476">
        <v>40.799999999999997</v>
      </c>
      <c r="M6" s="769">
        <v>0</v>
      </c>
      <c r="N6" s="770">
        <v>0.03</v>
      </c>
      <c r="O6" s="770">
        <v>2.88</v>
      </c>
      <c r="P6" s="770">
        <v>1.2</v>
      </c>
      <c r="Q6" s="771">
        <v>0</v>
      </c>
      <c r="R6" s="769">
        <v>3</v>
      </c>
      <c r="S6" s="770">
        <v>30</v>
      </c>
      <c r="T6" s="770">
        <v>0</v>
      </c>
      <c r="U6" s="770">
        <v>0.24</v>
      </c>
      <c r="V6" s="770">
        <v>81.599999999999994</v>
      </c>
      <c r="W6" s="770">
        <v>0</v>
      </c>
      <c r="X6" s="770">
        <v>2.9999999999999997E-4</v>
      </c>
      <c r="Y6" s="772">
        <v>1.0999999999999999E-2</v>
      </c>
    </row>
    <row r="7" spans="2:25" s="34" customFormat="1" ht="26.4" customHeight="1" x14ac:dyDescent="0.3">
      <c r="B7" s="585"/>
      <c r="C7" s="335" t="s">
        <v>64</v>
      </c>
      <c r="D7" s="159">
        <v>91</v>
      </c>
      <c r="E7" s="143" t="s">
        <v>71</v>
      </c>
      <c r="F7" s="484" t="s">
        <v>75</v>
      </c>
      <c r="G7" s="415">
        <v>90</v>
      </c>
      <c r="H7" s="346"/>
      <c r="I7" s="219">
        <v>17.25</v>
      </c>
      <c r="J7" s="54">
        <v>14.98</v>
      </c>
      <c r="K7" s="70">
        <v>7.87</v>
      </c>
      <c r="L7" s="218">
        <v>235.78</v>
      </c>
      <c r="M7" s="53">
        <v>7.0000000000000007E-2</v>
      </c>
      <c r="N7" s="53">
        <v>0.12</v>
      </c>
      <c r="O7" s="54">
        <v>0.81</v>
      </c>
      <c r="P7" s="54">
        <v>10</v>
      </c>
      <c r="Q7" s="55">
        <v>0.02</v>
      </c>
      <c r="R7" s="219">
        <v>24.88</v>
      </c>
      <c r="S7" s="54">
        <v>155.37</v>
      </c>
      <c r="T7" s="54">
        <v>19.91</v>
      </c>
      <c r="U7" s="54">
        <v>1.72</v>
      </c>
      <c r="V7" s="54">
        <v>234.74</v>
      </c>
      <c r="W7" s="54">
        <v>5.5700000000000003E-3</v>
      </c>
      <c r="X7" s="54">
        <v>9.1E-4</v>
      </c>
      <c r="Y7" s="70">
        <v>0.08</v>
      </c>
    </row>
    <row r="8" spans="2:25" s="34" customFormat="1" ht="26.4" customHeight="1" x14ac:dyDescent="0.3">
      <c r="B8" s="585"/>
      <c r="C8" s="437" t="s">
        <v>65</v>
      </c>
      <c r="D8" s="160">
        <v>88</v>
      </c>
      <c r="E8" s="163" t="s">
        <v>9</v>
      </c>
      <c r="F8" s="701" t="s">
        <v>131</v>
      </c>
      <c r="G8" s="144">
        <v>90</v>
      </c>
      <c r="H8" s="160"/>
      <c r="I8" s="357">
        <v>18</v>
      </c>
      <c r="J8" s="74">
        <v>16.5</v>
      </c>
      <c r="K8" s="392">
        <v>2.89</v>
      </c>
      <c r="L8" s="443">
        <v>232.8</v>
      </c>
      <c r="M8" s="357">
        <v>0.05</v>
      </c>
      <c r="N8" s="74">
        <v>0.13</v>
      </c>
      <c r="O8" s="74">
        <v>0.55000000000000004</v>
      </c>
      <c r="P8" s="74">
        <v>0</v>
      </c>
      <c r="Q8" s="392">
        <v>0</v>
      </c>
      <c r="R8" s="357">
        <v>11.7</v>
      </c>
      <c r="S8" s="74">
        <v>170.76</v>
      </c>
      <c r="T8" s="74">
        <v>22.04</v>
      </c>
      <c r="U8" s="74">
        <v>2.4700000000000002</v>
      </c>
      <c r="V8" s="74">
        <v>302.3</v>
      </c>
      <c r="W8" s="74">
        <v>7.0000000000000001E-3</v>
      </c>
      <c r="X8" s="74">
        <v>0</v>
      </c>
      <c r="Y8" s="358">
        <v>5.8999999999999997E-2</v>
      </c>
    </row>
    <row r="9" spans="2:25" s="34" customFormat="1" ht="26.4" customHeight="1" x14ac:dyDescent="0.3">
      <c r="B9" s="585"/>
      <c r="C9" s="834"/>
      <c r="D9" s="115">
        <v>52</v>
      </c>
      <c r="E9" s="147" t="s">
        <v>57</v>
      </c>
      <c r="F9" s="308" t="s">
        <v>119</v>
      </c>
      <c r="G9" s="534">
        <v>150</v>
      </c>
      <c r="H9" s="115"/>
      <c r="I9" s="325">
        <v>3.15</v>
      </c>
      <c r="J9" s="83">
        <v>4.5</v>
      </c>
      <c r="K9" s="84">
        <v>17.55</v>
      </c>
      <c r="L9" s="652">
        <v>122.85</v>
      </c>
      <c r="M9" s="325">
        <v>0.16</v>
      </c>
      <c r="N9" s="83">
        <v>0.11</v>
      </c>
      <c r="O9" s="83">
        <v>25.3</v>
      </c>
      <c r="P9" s="83">
        <v>19.5</v>
      </c>
      <c r="Q9" s="84">
        <v>0.08</v>
      </c>
      <c r="R9" s="325">
        <v>16.260000000000002</v>
      </c>
      <c r="S9" s="83">
        <v>94.6</v>
      </c>
      <c r="T9" s="83">
        <v>35.32</v>
      </c>
      <c r="U9" s="83">
        <v>15.9</v>
      </c>
      <c r="V9" s="83">
        <v>805.4</v>
      </c>
      <c r="W9" s="83">
        <v>0.02</v>
      </c>
      <c r="X9" s="83">
        <v>0</v>
      </c>
      <c r="Y9" s="88">
        <v>0.05</v>
      </c>
    </row>
    <row r="10" spans="2:25" s="34" customFormat="1" ht="36" customHeight="1" x14ac:dyDescent="0.3">
      <c r="B10" s="585"/>
      <c r="C10" s="147"/>
      <c r="D10" s="116">
        <v>104</v>
      </c>
      <c r="E10" s="146" t="s">
        <v>17</v>
      </c>
      <c r="F10" s="390" t="s">
        <v>112</v>
      </c>
      <c r="G10" s="470">
        <v>200</v>
      </c>
      <c r="H10" s="90"/>
      <c r="I10" s="214">
        <v>0</v>
      </c>
      <c r="J10" s="15">
        <v>0</v>
      </c>
      <c r="K10" s="39">
        <v>19.2</v>
      </c>
      <c r="L10" s="222">
        <v>76.8</v>
      </c>
      <c r="M10" s="214">
        <v>0.16</v>
      </c>
      <c r="N10" s="15">
        <v>0.01</v>
      </c>
      <c r="O10" s="15">
        <v>9.16</v>
      </c>
      <c r="P10" s="15">
        <v>99</v>
      </c>
      <c r="Q10" s="18">
        <v>1.1499999999999999</v>
      </c>
      <c r="R10" s="214">
        <v>0.76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39">
        <v>0</v>
      </c>
    </row>
    <row r="11" spans="2:25" s="34" customFormat="1" ht="26.4" customHeight="1" x14ac:dyDescent="0.3">
      <c r="B11" s="585"/>
      <c r="C11" s="147"/>
      <c r="D11" s="117">
        <v>119</v>
      </c>
      <c r="E11" s="148" t="s">
        <v>13</v>
      </c>
      <c r="F11" s="128" t="s">
        <v>50</v>
      </c>
      <c r="G11" s="458">
        <v>20</v>
      </c>
      <c r="H11" s="91"/>
      <c r="I11" s="242">
        <v>1.4</v>
      </c>
      <c r="J11" s="20">
        <v>0.14000000000000001</v>
      </c>
      <c r="K11" s="46">
        <v>8.8000000000000007</v>
      </c>
      <c r="L11" s="360">
        <v>48</v>
      </c>
      <c r="M11" s="242">
        <v>0.02</v>
      </c>
      <c r="N11" s="20">
        <v>6.0000000000000001E-3</v>
      </c>
      <c r="O11" s="20">
        <v>0</v>
      </c>
      <c r="P11" s="20">
        <v>0</v>
      </c>
      <c r="Q11" s="21">
        <v>0</v>
      </c>
      <c r="R11" s="242">
        <v>7.4</v>
      </c>
      <c r="S11" s="20">
        <v>43.6</v>
      </c>
      <c r="T11" s="20">
        <v>13</v>
      </c>
      <c r="U11" s="20">
        <v>0.56000000000000005</v>
      </c>
      <c r="V11" s="20">
        <v>18.600000000000001</v>
      </c>
      <c r="W11" s="20">
        <v>5.9999999999999995E-4</v>
      </c>
      <c r="X11" s="20">
        <v>1E-3</v>
      </c>
      <c r="Y11" s="46">
        <v>0</v>
      </c>
    </row>
    <row r="12" spans="2:25" s="34" customFormat="1" ht="26.4" customHeight="1" x14ac:dyDescent="0.3">
      <c r="B12" s="585"/>
      <c r="C12" s="147"/>
      <c r="D12" s="114">
        <v>120</v>
      </c>
      <c r="E12" s="148" t="s">
        <v>14</v>
      </c>
      <c r="F12" s="128" t="s">
        <v>43</v>
      </c>
      <c r="G12" s="458">
        <v>20</v>
      </c>
      <c r="H12" s="326"/>
      <c r="I12" s="242">
        <v>1.1399999999999999</v>
      </c>
      <c r="J12" s="20">
        <v>0.22</v>
      </c>
      <c r="K12" s="46">
        <v>7.44</v>
      </c>
      <c r="L12" s="240">
        <v>36.26</v>
      </c>
      <c r="M12" s="242">
        <v>0.02</v>
      </c>
      <c r="N12" s="19">
        <v>2.4E-2</v>
      </c>
      <c r="O12" s="20">
        <v>0.08</v>
      </c>
      <c r="P12" s="20">
        <v>0</v>
      </c>
      <c r="Q12" s="46">
        <v>0</v>
      </c>
      <c r="R12" s="242">
        <v>6.8</v>
      </c>
      <c r="S12" s="20">
        <v>24</v>
      </c>
      <c r="T12" s="20">
        <v>8.1999999999999993</v>
      </c>
      <c r="U12" s="20">
        <v>0.46</v>
      </c>
      <c r="V12" s="20">
        <v>73.5</v>
      </c>
      <c r="W12" s="20">
        <v>2E-3</v>
      </c>
      <c r="X12" s="20">
        <v>2E-3</v>
      </c>
      <c r="Y12" s="46">
        <v>1.2E-2</v>
      </c>
    </row>
    <row r="13" spans="2:25" s="34" customFormat="1" ht="26.4" customHeight="1" x14ac:dyDescent="0.3">
      <c r="B13" s="585"/>
      <c r="C13" s="436" t="s">
        <v>64</v>
      </c>
      <c r="D13" s="159"/>
      <c r="E13" s="441"/>
      <c r="F13" s="266" t="s">
        <v>20</v>
      </c>
      <c r="G13" s="391">
        <f>G6+G7+G9+G10+G11+G12</f>
        <v>540</v>
      </c>
      <c r="H13" s="159"/>
      <c r="I13" s="177">
        <f t="shared" ref="I13:Y13" si="0">I6+I7+I9+I10+I11+I12</f>
        <v>24.259999999999998</v>
      </c>
      <c r="J13" s="22">
        <f t="shared" si="0"/>
        <v>20.079999999999998</v>
      </c>
      <c r="K13" s="99">
        <f t="shared" si="0"/>
        <v>69.679999999999993</v>
      </c>
      <c r="L13" s="758">
        <f t="shared" si="0"/>
        <v>560.49</v>
      </c>
      <c r="M13" s="177">
        <f t="shared" si="0"/>
        <v>0.43000000000000005</v>
      </c>
      <c r="N13" s="22">
        <f t="shared" si="0"/>
        <v>0.30000000000000004</v>
      </c>
      <c r="O13" s="22">
        <f t="shared" si="0"/>
        <v>38.230000000000004</v>
      </c>
      <c r="P13" s="22">
        <f t="shared" si="0"/>
        <v>129.69999999999999</v>
      </c>
      <c r="Q13" s="99">
        <f t="shared" si="0"/>
        <v>1.25</v>
      </c>
      <c r="R13" s="177">
        <f t="shared" si="0"/>
        <v>59.099999999999994</v>
      </c>
      <c r="S13" s="22">
        <f t="shared" si="0"/>
        <v>347.57000000000005</v>
      </c>
      <c r="T13" s="22">
        <f t="shared" si="0"/>
        <v>76.430000000000007</v>
      </c>
      <c r="U13" s="22">
        <f t="shared" si="0"/>
        <v>18.88</v>
      </c>
      <c r="V13" s="22">
        <f t="shared" si="0"/>
        <v>1213.8399999999999</v>
      </c>
      <c r="W13" s="22">
        <f t="shared" si="0"/>
        <v>2.8170000000000001E-2</v>
      </c>
      <c r="X13" s="22">
        <f t="shared" si="0"/>
        <v>4.2100000000000002E-3</v>
      </c>
      <c r="Y13" s="61">
        <f t="shared" si="0"/>
        <v>0.15300000000000002</v>
      </c>
    </row>
    <row r="14" spans="2:25" s="34" customFormat="1" ht="26.4" customHeight="1" x14ac:dyDescent="0.3">
      <c r="B14" s="585"/>
      <c r="C14" s="437" t="s">
        <v>66</v>
      </c>
      <c r="D14" s="160"/>
      <c r="E14" s="163"/>
      <c r="F14" s="267" t="s">
        <v>20</v>
      </c>
      <c r="G14" s="384">
        <f>G6+G8+G9+G10+G11+G12</f>
        <v>540</v>
      </c>
      <c r="H14" s="255"/>
      <c r="I14" s="382">
        <f t="shared" ref="I14:Y14" si="1">I6+I8+I9+I10+I11+I12</f>
        <v>25.009999999999998</v>
      </c>
      <c r="J14" s="381">
        <f t="shared" si="1"/>
        <v>21.599999999999998</v>
      </c>
      <c r="K14" s="385">
        <f t="shared" si="1"/>
        <v>64.7</v>
      </c>
      <c r="L14" s="513">
        <f t="shared" si="1"/>
        <v>557.51</v>
      </c>
      <c r="M14" s="382">
        <f t="shared" si="1"/>
        <v>0.41000000000000003</v>
      </c>
      <c r="N14" s="381">
        <f t="shared" si="1"/>
        <v>0.31000000000000005</v>
      </c>
      <c r="O14" s="381">
        <f t="shared" si="1"/>
        <v>37.97</v>
      </c>
      <c r="P14" s="381">
        <f t="shared" si="1"/>
        <v>119.7</v>
      </c>
      <c r="Q14" s="385">
        <f t="shared" si="1"/>
        <v>1.23</v>
      </c>
      <c r="R14" s="382">
        <f t="shared" si="1"/>
        <v>45.92</v>
      </c>
      <c r="S14" s="381">
        <f t="shared" si="1"/>
        <v>362.96000000000004</v>
      </c>
      <c r="T14" s="381">
        <f t="shared" si="1"/>
        <v>78.56</v>
      </c>
      <c r="U14" s="381">
        <f t="shared" si="1"/>
        <v>19.63</v>
      </c>
      <c r="V14" s="381">
        <f t="shared" si="1"/>
        <v>1281.3999999999999</v>
      </c>
      <c r="W14" s="381">
        <f t="shared" si="1"/>
        <v>2.9600000000000001E-2</v>
      </c>
      <c r="X14" s="381">
        <f t="shared" si="1"/>
        <v>3.3E-3</v>
      </c>
      <c r="Y14" s="383">
        <f t="shared" si="1"/>
        <v>0.13200000000000001</v>
      </c>
    </row>
    <row r="15" spans="2:25" s="34" customFormat="1" ht="26.4" customHeight="1" x14ac:dyDescent="0.3">
      <c r="B15" s="585"/>
      <c r="C15" s="436" t="s">
        <v>64</v>
      </c>
      <c r="D15" s="159"/>
      <c r="E15" s="441"/>
      <c r="F15" s="266" t="s">
        <v>21</v>
      </c>
      <c r="G15" s="143"/>
      <c r="H15" s="159"/>
      <c r="I15" s="271"/>
      <c r="J15" s="59"/>
      <c r="K15" s="100"/>
      <c r="L15" s="512">
        <f>L13/23.5</f>
        <v>23.85063829787234</v>
      </c>
      <c r="M15" s="271"/>
      <c r="N15" s="59"/>
      <c r="O15" s="59"/>
      <c r="P15" s="59"/>
      <c r="Q15" s="100"/>
      <c r="R15" s="271"/>
      <c r="S15" s="59"/>
      <c r="T15" s="59"/>
      <c r="U15" s="59"/>
      <c r="V15" s="59"/>
      <c r="W15" s="59"/>
      <c r="X15" s="59"/>
      <c r="Y15" s="60"/>
    </row>
    <row r="16" spans="2:25" s="34" customFormat="1" ht="26.4" customHeight="1" thickBot="1" x14ac:dyDescent="0.35">
      <c r="B16" s="601"/>
      <c r="C16" s="438" t="s">
        <v>66</v>
      </c>
      <c r="D16" s="162"/>
      <c r="E16" s="490"/>
      <c r="F16" s="615" t="s">
        <v>21</v>
      </c>
      <c r="G16" s="145"/>
      <c r="H16" s="162"/>
      <c r="I16" s="272"/>
      <c r="J16" s="141"/>
      <c r="K16" s="164"/>
      <c r="L16" s="514">
        <f>L14/23.5</f>
        <v>23.723829787234042</v>
      </c>
      <c r="M16" s="272"/>
      <c r="N16" s="141"/>
      <c r="O16" s="141"/>
      <c r="P16" s="141"/>
      <c r="Q16" s="164"/>
      <c r="R16" s="272"/>
      <c r="S16" s="141"/>
      <c r="T16" s="141"/>
      <c r="U16" s="141"/>
      <c r="V16" s="141"/>
      <c r="W16" s="141"/>
      <c r="X16" s="141"/>
      <c r="Y16" s="142"/>
    </row>
    <row r="17" spans="2:25" s="16" customFormat="1" ht="36" customHeight="1" x14ac:dyDescent="0.3">
      <c r="B17" s="576" t="s">
        <v>6</v>
      </c>
      <c r="C17" s="197"/>
      <c r="D17" s="197">
        <v>24</v>
      </c>
      <c r="E17" s="303" t="s">
        <v>19</v>
      </c>
      <c r="F17" s="682" t="s">
        <v>89</v>
      </c>
      <c r="G17" s="196">
        <v>150</v>
      </c>
      <c r="H17" s="303"/>
      <c r="I17" s="224">
        <v>0.6</v>
      </c>
      <c r="J17" s="35">
        <v>0</v>
      </c>
      <c r="K17" s="198">
        <v>16.95</v>
      </c>
      <c r="L17" s="377">
        <v>69</v>
      </c>
      <c r="M17" s="224">
        <v>0.01</v>
      </c>
      <c r="N17" s="47">
        <v>0.03</v>
      </c>
      <c r="O17" s="35">
        <v>19.5</v>
      </c>
      <c r="P17" s="35">
        <v>0</v>
      </c>
      <c r="Q17" s="48">
        <v>0</v>
      </c>
      <c r="R17" s="224">
        <v>24</v>
      </c>
      <c r="S17" s="35">
        <v>16.5</v>
      </c>
      <c r="T17" s="35">
        <v>13.5</v>
      </c>
      <c r="U17" s="35">
        <v>3.3</v>
      </c>
      <c r="V17" s="35">
        <v>417</v>
      </c>
      <c r="W17" s="35">
        <v>3.0000000000000001E-3</v>
      </c>
      <c r="X17" s="35">
        <v>5.0000000000000001E-4</v>
      </c>
      <c r="Y17" s="198">
        <v>1.4999999999999999E-2</v>
      </c>
    </row>
    <row r="18" spans="2:25" s="16" customFormat="1" ht="26.4" customHeight="1" x14ac:dyDescent="0.3">
      <c r="B18" s="577"/>
      <c r="C18" s="115"/>
      <c r="D18" s="458">
        <v>31</v>
      </c>
      <c r="E18" s="115" t="s">
        <v>8</v>
      </c>
      <c r="F18" s="137" t="s">
        <v>68</v>
      </c>
      <c r="G18" s="534">
        <v>200</v>
      </c>
      <c r="H18" s="115"/>
      <c r="I18" s="220">
        <v>5.74</v>
      </c>
      <c r="J18" s="76">
        <v>8.7799999999999994</v>
      </c>
      <c r="K18" s="77">
        <v>8.74</v>
      </c>
      <c r="L18" s="189">
        <v>138.04</v>
      </c>
      <c r="M18" s="189">
        <v>0.04</v>
      </c>
      <c r="N18" s="187">
        <v>0.08</v>
      </c>
      <c r="O18" s="76">
        <v>5.24</v>
      </c>
      <c r="P18" s="76">
        <v>132.80000000000001</v>
      </c>
      <c r="Q18" s="77">
        <v>0.06</v>
      </c>
      <c r="R18" s="220">
        <v>33.799999999999997</v>
      </c>
      <c r="S18" s="76">
        <v>77.48</v>
      </c>
      <c r="T18" s="76">
        <v>20.28</v>
      </c>
      <c r="U18" s="76">
        <v>1.28</v>
      </c>
      <c r="V18" s="76">
        <v>278.8</v>
      </c>
      <c r="W18" s="76">
        <v>6.0000000000000001E-3</v>
      </c>
      <c r="X18" s="76">
        <v>0</v>
      </c>
      <c r="Y18" s="741">
        <v>3.5999999999999997E-2</v>
      </c>
    </row>
    <row r="19" spans="2:25" s="34" customFormat="1" ht="26.4" customHeight="1" x14ac:dyDescent="0.3">
      <c r="B19" s="579"/>
      <c r="C19" s="105"/>
      <c r="D19" s="115">
        <v>89</v>
      </c>
      <c r="E19" s="115" t="s">
        <v>9</v>
      </c>
      <c r="F19" s="154" t="s">
        <v>76</v>
      </c>
      <c r="G19" s="206">
        <v>90</v>
      </c>
      <c r="H19" s="91"/>
      <c r="I19" s="220">
        <v>18.13</v>
      </c>
      <c r="J19" s="76">
        <v>17.05</v>
      </c>
      <c r="K19" s="186">
        <v>3.69</v>
      </c>
      <c r="L19" s="324">
        <v>240.96</v>
      </c>
      <c r="M19" s="325">
        <v>0.06</v>
      </c>
      <c r="N19" s="82">
        <v>0.13</v>
      </c>
      <c r="O19" s="83">
        <v>1.06</v>
      </c>
      <c r="P19" s="83">
        <v>0</v>
      </c>
      <c r="Q19" s="84">
        <v>0</v>
      </c>
      <c r="R19" s="325">
        <v>17.03</v>
      </c>
      <c r="S19" s="83">
        <v>176.72</v>
      </c>
      <c r="T19" s="83">
        <v>23.18</v>
      </c>
      <c r="U19" s="83">
        <v>2.61</v>
      </c>
      <c r="V19" s="83">
        <v>317</v>
      </c>
      <c r="W19" s="83">
        <v>7.0000000000000001E-3</v>
      </c>
      <c r="X19" s="83">
        <v>3.5E-4</v>
      </c>
      <c r="Y19" s="88">
        <v>0.06</v>
      </c>
    </row>
    <row r="20" spans="2:25" s="34" customFormat="1" ht="26.4" customHeight="1" x14ac:dyDescent="0.3">
      <c r="B20" s="579"/>
      <c r="C20" s="105"/>
      <c r="D20" s="147">
        <v>65</v>
      </c>
      <c r="E20" s="147" t="s">
        <v>72</v>
      </c>
      <c r="F20" s="129" t="s">
        <v>49</v>
      </c>
      <c r="G20" s="91">
        <v>150</v>
      </c>
      <c r="H20" s="147"/>
      <c r="I20" s="325">
        <v>6.45</v>
      </c>
      <c r="J20" s="83">
        <v>4.05</v>
      </c>
      <c r="K20" s="84">
        <v>40.200000000000003</v>
      </c>
      <c r="L20" s="170">
        <v>223.65</v>
      </c>
      <c r="M20" s="187">
        <v>0.08</v>
      </c>
      <c r="N20" s="187">
        <v>0.02</v>
      </c>
      <c r="O20" s="76">
        <v>0</v>
      </c>
      <c r="P20" s="76">
        <v>30</v>
      </c>
      <c r="Q20" s="186">
        <v>0.11</v>
      </c>
      <c r="R20" s="220">
        <v>13.05</v>
      </c>
      <c r="S20" s="76">
        <v>58.34</v>
      </c>
      <c r="T20" s="76">
        <v>22.53</v>
      </c>
      <c r="U20" s="76">
        <v>1.25</v>
      </c>
      <c r="V20" s="76">
        <v>1.1000000000000001</v>
      </c>
      <c r="W20" s="76">
        <v>0</v>
      </c>
      <c r="X20" s="76">
        <v>0</v>
      </c>
      <c r="Y20" s="46">
        <v>0</v>
      </c>
    </row>
    <row r="21" spans="2:25" s="16" customFormat="1" ht="33.75" customHeight="1" x14ac:dyDescent="0.3">
      <c r="B21" s="580"/>
      <c r="C21" s="116"/>
      <c r="D21" s="189">
        <v>216</v>
      </c>
      <c r="E21" s="112" t="s">
        <v>17</v>
      </c>
      <c r="F21" s="195" t="s">
        <v>113</v>
      </c>
      <c r="G21" s="114">
        <v>200</v>
      </c>
      <c r="H21" s="229"/>
      <c r="I21" s="214">
        <v>0</v>
      </c>
      <c r="J21" s="15">
        <v>0</v>
      </c>
      <c r="K21" s="39">
        <v>19.2</v>
      </c>
      <c r="L21" s="166">
        <v>76.8</v>
      </c>
      <c r="M21" s="242">
        <v>0.16</v>
      </c>
      <c r="N21" s="19">
        <v>0.01</v>
      </c>
      <c r="O21" s="20">
        <v>9.16</v>
      </c>
      <c r="P21" s="20">
        <v>99</v>
      </c>
      <c r="Q21" s="46">
        <v>1.1499999999999999</v>
      </c>
      <c r="R21" s="242">
        <v>0.76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46">
        <v>0</v>
      </c>
    </row>
    <row r="22" spans="2:25" s="16" customFormat="1" ht="26.4" customHeight="1" x14ac:dyDescent="0.3">
      <c r="B22" s="580"/>
      <c r="C22" s="117"/>
      <c r="D22" s="92">
        <v>119</v>
      </c>
      <c r="E22" s="114" t="s">
        <v>13</v>
      </c>
      <c r="F22" s="155" t="s">
        <v>50</v>
      </c>
      <c r="G22" s="161">
        <v>20</v>
      </c>
      <c r="H22" s="112"/>
      <c r="I22" s="214">
        <v>1.4</v>
      </c>
      <c r="J22" s="15">
        <v>0.14000000000000001</v>
      </c>
      <c r="K22" s="39">
        <v>8.8000000000000007</v>
      </c>
      <c r="L22" s="222">
        <v>48</v>
      </c>
      <c r="M22" s="214">
        <v>0.02</v>
      </c>
      <c r="N22" s="17">
        <v>6.0000000000000001E-3</v>
      </c>
      <c r="O22" s="15">
        <v>0</v>
      </c>
      <c r="P22" s="15">
        <v>0</v>
      </c>
      <c r="Q22" s="39">
        <v>0</v>
      </c>
      <c r="R22" s="214">
        <v>7.4</v>
      </c>
      <c r="S22" s="15">
        <v>43.6</v>
      </c>
      <c r="T22" s="15">
        <v>13</v>
      </c>
      <c r="U22" s="17">
        <v>0.56000000000000005</v>
      </c>
      <c r="V22" s="15">
        <v>18.600000000000001</v>
      </c>
      <c r="W22" s="15">
        <v>5.9999999999999995E-4</v>
      </c>
      <c r="X22" s="17">
        <v>1E-3</v>
      </c>
      <c r="Y22" s="39">
        <v>0</v>
      </c>
    </row>
    <row r="23" spans="2:25" s="16" customFormat="1" ht="26.4" customHeight="1" x14ac:dyDescent="0.3">
      <c r="B23" s="580"/>
      <c r="C23" s="117"/>
      <c r="D23" s="112">
        <v>120</v>
      </c>
      <c r="E23" s="148" t="s">
        <v>14</v>
      </c>
      <c r="F23" s="128" t="s">
        <v>43</v>
      </c>
      <c r="G23" s="115">
        <v>20</v>
      </c>
      <c r="H23" s="147"/>
      <c r="I23" s="242">
        <v>1.1399999999999999</v>
      </c>
      <c r="J23" s="20">
        <v>0.22</v>
      </c>
      <c r="K23" s="21">
        <v>7.44</v>
      </c>
      <c r="L23" s="240">
        <v>36.26</v>
      </c>
      <c r="M23" s="19">
        <v>0.02</v>
      </c>
      <c r="N23" s="19">
        <v>2.4E-2</v>
      </c>
      <c r="O23" s="20">
        <v>0.08</v>
      </c>
      <c r="P23" s="20">
        <v>0</v>
      </c>
      <c r="Q23" s="46">
        <v>0</v>
      </c>
      <c r="R23" s="242">
        <v>6.8</v>
      </c>
      <c r="S23" s="20">
        <v>24</v>
      </c>
      <c r="T23" s="20">
        <v>8.1999999999999993</v>
      </c>
      <c r="U23" s="20">
        <v>0.46</v>
      </c>
      <c r="V23" s="20">
        <v>73.5</v>
      </c>
      <c r="W23" s="20">
        <v>2E-3</v>
      </c>
      <c r="X23" s="20">
        <v>2E-3</v>
      </c>
      <c r="Y23" s="46">
        <v>1.2E-2</v>
      </c>
    </row>
    <row r="24" spans="2:25" s="34" customFormat="1" ht="26.4" customHeight="1" x14ac:dyDescent="0.3">
      <c r="B24" s="579"/>
      <c r="C24" s="105"/>
      <c r="D24" s="149"/>
      <c r="E24" s="149"/>
      <c r="F24" s="268" t="s">
        <v>20</v>
      </c>
      <c r="G24" s="328">
        <f>G17+G18+G19+G20+G21+G22+G23</f>
        <v>830</v>
      </c>
      <c r="H24" s="149"/>
      <c r="I24" s="179">
        <f t="shared" ref="I24:Y24" si="2">I17+I18+I19+I20+I21+I22+I23</f>
        <v>33.46</v>
      </c>
      <c r="J24" s="85">
        <f t="shared" si="2"/>
        <v>30.24</v>
      </c>
      <c r="K24" s="165">
        <f t="shared" si="2"/>
        <v>105.02</v>
      </c>
      <c r="L24" s="515">
        <f t="shared" si="2"/>
        <v>832.70999999999992</v>
      </c>
      <c r="M24" s="86">
        <f t="shared" si="2"/>
        <v>0.39</v>
      </c>
      <c r="N24" s="85">
        <f t="shared" si="2"/>
        <v>0.30000000000000004</v>
      </c>
      <c r="O24" s="85">
        <f t="shared" si="2"/>
        <v>35.04</v>
      </c>
      <c r="P24" s="85">
        <f t="shared" si="2"/>
        <v>261.8</v>
      </c>
      <c r="Q24" s="87">
        <f t="shared" si="2"/>
        <v>1.3199999999999998</v>
      </c>
      <c r="R24" s="179">
        <f t="shared" si="2"/>
        <v>102.84</v>
      </c>
      <c r="S24" s="85">
        <f t="shared" si="2"/>
        <v>396.64</v>
      </c>
      <c r="T24" s="85">
        <f t="shared" si="2"/>
        <v>100.69000000000001</v>
      </c>
      <c r="U24" s="85">
        <f t="shared" si="2"/>
        <v>9.4600000000000009</v>
      </c>
      <c r="V24" s="85">
        <f t="shared" si="2"/>
        <v>1106</v>
      </c>
      <c r="W24" s="85">
        <f t="shared" si="2"/>
        <v>1.8599999999999998E-2</v>
      </c>
      <c r="X24" s="85">
        <f t="shared" si="2"/>
        <v>3.8500000000000001E-3</v>
      </c>
      <c r="Y24" s="87">
        <f t="shared" si="2"/>
        <v>0.12299999999999998</v>
      </c>
    </row>
    <row r="25" spans="2:25" s="34" customFormat="1" ht="26.4" customHeight="1" thickBot="1" x14ac:dyDescent="0.35">
      <c r="B25" s="611"/>
      <c r="C25" s="106"/>
      <c r="D25" s="150"/>
      <c r="E25" s="150"/>
      <c r="F25" s="295" t="s">
        <v>21</v>
      </c>
      <c r="G25" s="184"/>
      <c r="H25" s="174"/>
      <c r="I25" s="180"/>
      <c r="J25" s="51"/>
      <c r="K25" s="111"/>
      <c r="L25" s="172">
        <f>L24/23.5</f>
        <v>35.434468085106381</v>
      </c>
      <c r="M25" s="134"/>
      <c r="N25" s="134"/>
      <c r="O25" s="51"/>
      <c r="P25" s="51"/>
      <c r="Q25" s="104"/>
      <c r="R25" s="180"/>
      <c r="S25" s="51"/>
      <c r="T25" s="51"/>
      <c r="U25" s="51"/>
      <c r="V25" s="51"/>
      <c r="W25" s="51"/>
      <c r="X25" s="51"/>
      <c r="Y25" s="104"/>
    </row>
    <row r="26" spans="2:25" x14ac:dyDescent="0.3">
      <c r="B26" s="2"/>
      <c r="C26" s="4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573" t="s">
        <v>58</v>
      </c>
      <c r="C27" s="617"/>
      <c r="D27" s="583"/>
      <c r="E27" s="583"/>
      <c r="F27" s="25"/>
      <c r="G27" s="26"/>
      <c r="H27" s="11"/>
      <c r="I27" s="9"/>
      <c r="J27" s="11"/>
      <c r="K27" s="11"/>
    </row>
    <row r="28" spans="2:25" ht="18" x14ac:dyDescent="0.3">
      <c r="B28" s="574" t="s">
        <v>59</v>
      </c>
      <c r="C28" s="618"/>
      <c r="D28" s="584"/>
      <c r="E28" s="584"/>
      <c r="F28" s="25"/>
      <c r="G28" s="26"/>
      <c r="H28" s="11"/>
      <c r="I28" s="11"/>
      <c r="J28" s="11"/>
      <c r="K28" s="11"/>
    </row>
    <row r="29" spans="2:25" ht="18" x14ac:dyDescent="0.3">
      <c r="B29" s="11"/>
      <c r="C29" s="298"/>
      <c r="D29" s="298"/>
      <c r="E29" s="11"/>
      <c r="F29" s="25"/>
      <c r="G29" s="26"/>
      <c r="H29" s="11"/>
      <c r="I29" s="11"/>
      <c r="J29" s="11"/>
      <c r="K29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M4:Q4"/>
    <mergeCell ref="R4:Y4"/>
    <mergeCell ref="E4:E5"/>
    <mergeCell ref="B4:B5"/>
    <mergeCell ref="C4:C5"/>
    <mergeCell ref="D4:D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2"/>
  <sheetViews>
    <sheetView zoomScale="60" zoomScaleNormal="60" workbookViewId="0">
      <selection activeCell="G9" sqref="G9:Y9"/>
    </sheetView>
  </sheetViews>
  <sheetFormatPr defaultRowHeight="14.4" x14ac:dyDescent="0.3"/>
  <cols>
    <col min="2" max="3" width="16.88671875" customWidth="1"/>
    <col min="4" max="4" width="17.109375" style="5" customWidth="1"/>
    <col min="5" max="5" width="24.44140625" customWidth="1"/>
    <col min="6" max="6" width="64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2.5546875" customWidth="1"/>
    <col min="13" max="13" width="11.33203125" customWidth="1"/>
    <col min="17" max="17" width="9.109375" customWidth="1"/>
    <col min="23" max="23" width="14.109375" customWidth="1"/>
    <col min="24" max="24" width="11.109375" bestFit="1" customWidth="1"/>
  </cols>
  <sheetData>
    <row r="2" spans="2:25" ht="22.8" x14ac:dyDescent="0.4">
      <c r="B2" s="547" t="s">
        <v>1</v>
      </c>
      <c r="C2" s="547"/>
      <c r="D2" s="548"/>
      <c r="E2" s="547" t="s">
        <v>3</v>
      </c>
      <c r="F2" s="547"/>
      <c r="G2" s="549" t="s">
        <v>2</v>
      </c>
      <c r="H2" s="575">
        <v>13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2" t="s">
        <v>0</v>
      </c>
      <c r="C4" s="842"/>
      <c r="D4" s="845" t="s">
        <v>134</v>
      </c>
      <c r="E4" s="842" t="s">
        <v>37</v>
      </c>
      <c r="F4" s="844" t="s">
        <v>36</v>
      </c>
      <c r="G4" s="844" t="s">
        <v>25</v>
      </c>
      <c r="H4" s="844" t="s">
        <v>35</v>
      </c>
      <c r="I4" s="848" t="s">
        <v>22</v>
      </c>
      <c r="J4" s="849"/>
      <c r="K4" s="850"/>
      <c r="L4" s="845" t="s">
        <v>135</v>
      </c>
      <c r="M4" s="848" t="s">
        <v>23</v>
      </c>
      <c r="N4" s="851"/>
      <c r="O4" s="851"/>
      <c r="P4" s="851"/>
      <c r="Q4" s="852"/>
      <c r="R4" s="848" t="s">
        <v>24</v>
      </c>
      <c r="S4" s="851"/>
      <c r="T4" s="851"/>
      <c r="U4" s="851"/>
      <c r="V4" s="851"/>
      <c r="W4" s="851"/>
      <c r="X4" s="851"/>
      <c r="Y4" s="852"/>
    </row>
    <row r="5" spans="2:25" s="16" customFormat="1" ht="28.5" customHeight="1" thickBot="1" x14ac:dyDescent="0.35">
      <c r="B5" s="843"/>
      <c r="C5" s="847"/>
      <c r="D5" s="846"/>
      <c r="E5" s="843"/>
      <c r="F5" s="843"/>
      <c r="G5" s="843"/>
      <c r="H5" s="843"/>
      <c r="I5" s="89" t="s">
        <v>26</v>
      </c>
      <c r="J5" s="405" t="s">
        <v>27</v>
      </c>
      <c r="K5" s="89" t="s">
        <v>28</v>
      </c>
      <c r="L5" s="860"/>
      <c r="M5" s="304" t="s">
        <v>29</v>
      </c>
      <c r="N5" s="304" t="s">
        <v>93</v>
      </c>
      <c r="O5" s="304" t="s">
        <v>30</v>
      </c>
      <c r="P5" s="404" t="s">
        <v>94</v>
      </c>
      <c r="Q5" s="304" t="s">
        <v>95</v>
      </c>
      <c r="R5" s="304" t="s">
        <v>31</v>
      </c>
      <c r="S5" s="304" t="s">
        <v>32</v>
      </c>
      <c r="T5" s="304" t="s">
        <v>33</v>
      </c>
      <c r="U5" s="304" t="s">
        <v>34</v>
      </c>
      <c r="V5" s="304" t="s">
        <v>96</v>
      </c>
      <c r="W5" s="304" t="s">
        <v>97</v>
      </c>
      <c r="X5" s="304" t="s">
        <v>98</v>
      </c>
      <c r="Y5" s="405" t="s">
        <v>99</v>
      </c>
    </row>
    <row r="6" spans="2:25" s="16" customFormat="1" ht="26.4" customHeight="1" x14ac:dyDescent="0.3">
      <c r="B6" s="577" t="s">
        <v>5</v>
      </c>
      <c r="C6" s="133"/>
      <c r="D6" s="334">
        <v>137</v>
      </c>
      <c r="E6" s="570" t="s">
        <v>19</v>
      </c>
      <c r="F6" s="716" t="s">
        <v>139</v>
      </c>
      <c r="G6" s="717">
        <v>100</v>
      </c>
      <c r="H6" s="133"/>
      <c r="I6" s="293">
        <v>0.8</v>
      </c>
      <c r="J6" s="49">
        <v>0.2</v>
      </c>
      <c r="K6" s="331">
        <v>7.5</v>
      </c>
      <c r="L6" s="718">
        <v>38</v>
      </c>
      <c r="M6" s="292">
        <v>0.06</v>
      </c>
      <c r="N6" s="293">
        <v>0.03</v>
      </c>
      <c r="O6" s="49">
        <v>38</v>
      </c>
      <c r="P6" s="49">
        <v>10</v>
      </c>
      <c r="Q6" s="50">
        <v>0</v>
      </c>
      <c r="R6" s="292">
        <v>35</v>
      </c>
      <c r="S6" s="49">
        <v>17</v>
      </c>
      <c r="T6" s="49">
        <v>11</v>
      </c>
      <c r="U6" s="49">
        <v>0.1</v>
      </c>
      <c r="V6" s="49">
        <v>155</v>
      </c>
      <c r="W6" s="49">
        <v>2.9999999999999997E-4</v>
      </c>
      <c r="X6" s="49">
        <v>1E-4</v>
      </c>
      <c r="Y6" s="50">
        <v>0.15</v>
      </c>
    </row>
    <row r="7" spans="2:25" s="34" customFormat="1" ht="39.75" customHeight="1" x14ac:dyDescent="0.3">
      <c r="B7" s="585"/>
      <c r="C7" s="115"/>
      <c r="D7" s="458">
        <v>293</v>
      </c>
      <c r="E7" s="115" t="s">
        <v>55</v>
      </c>
      <c r="F7" s="154" t="s">
        <v>165</v>
      </c>
      <c r="G7" s="147">
        <v>150</v>
      </c>
      <c r="H7" s="115"/>
      <c r="I7" s="19">
        <v>16.03</v>
      </c>
      <c r="J7" s="20">
        <v>7.85</v>
      </c>
      <c r="K7" s="21">
        <v>31.16</v>
      </c>
      <c r="L7" s="252">
        <v>261.16000000000003</v>
      </c>
      <c r="M7" s="242">
        <v>0.04</v>
      </c>
      <c r="N7" s="19">
        <v>0.22</v>
      </c>
      <c r="O7" s="20">
        <v>2.23</v>
      </c>
      <c r="P7" s="20">
        <v>60</v>
      </c>
      <c r="Q7" s="21">
        <v>0.52</v>
      </c>
      <c r="R7" s="242">
        <v>115.6</v>
      </c>
      <c r="S7" s="20">
        <v>185.7</v>
      </c>
      <c r="T7" s="20">
        <v>24.6</v>
      </c>
      <c r="U7" s="20">
        <v>1.05</v>
      </c>
      <c r="V7" s="20">
        <v>123.96</v>
      </c>
      <c r="W7" s="20">
        <v>5.3499999999999997E-3</v>
      </c>
      <c r="X7" s="20">
        <v>2.4590000000000001E-2</v>
      </c>
      <c r="Y7" s="46">
        <v>0.02</v>
      </c>
    </row>
    <row r="8" spans="2:25" s="34" customFormat="1" ht="26.4" customHeight="1" x14ac:dyDescent="0.3">
      <c r="B8" s="585"/>
      <c r="C8" s="115"/>
      <c r="D8" s="458">
        <v>116</v>
      </c>
      <c r="E8" s="91" t="s">
        <v>56</v>
      </c>
      <c r="F8" s="113" t="s">
        <v>78</v>
      </c>
      <c r="G8" s="115">
        <v>200</v>
      </c>
      <c r="H8" s="115"/>
      <c r="I8" s="19">
        <v>3.2</v>
      </c>
      <c r="J8" s="20">
        <v>3.2</v>
      </c>
      <c r="K8" s="21">
        <v>14.6</v>
      </c>
      <c r="L8" s="252">
        <v>100.8</v>
      </c>
      <c r="M8" s="242">
        <v>6.5</v>
      </c>
      <c r="N8" s="19">
        <v>0.32</v>
      </c>
      <c r="O8" s="20">
        <v>1.08</v>
      </c>
      <c r="P8" s="20">
        <v>40</v>
      </c>
      <c r="Q8" s="21">
        <v>0.1</v>
      </c>
      <c r="R8" s="242">
        <v>178.44</v>
      </c>
      <c r="S8" s="20">
        <v>136.9</v>
      </c>
      <c r="T8" s="20">
        <v>25.2</v>
      </c>
      <c r="U8" s="20">
        <v>0.42</v>
      </c>
      <c r="V8" s="20">
        <v>319.2</v>
      </c>
      <c r="W8" s="20">
        <v>1.6E-2</v>
      </c>
      <c r="X8" s="20">
        <v>4.0000000000000001E-3</v>
      </c>
      <c r="Y8" s="46">
        <v>0.04</v>
      </c>
    </row>
    <row r="9" spans="2:25" s="34" customFormat="1" ht="26.4" customHeight="1" x14ac:dyDescent="0.3">
      <c r="B9" s="585"/>
      <c r="C9" s="115"/>
      <c r="D9" s="461">
        <v>121</v>
      </c>
      <c r="E9" s="91" t="s">
        <v>13</v>
      </c>
      <c r="F9" s="137" t="s">
        <v>46</v>
      </c>
      <c r="G9" s="534">
        <v>30</v>
      </c>
      <c r="H9" s="115"/>
      <c r="I9" s="19">
        <v>2.16</v>
      </c>
      <c r="J9" s="20">
        <v>0.81</v>
      </c>
      <c r="K9" s="21">
        <v>14.73</v>
      </c>
      <c r="L9" s="252">
        <v>75.66</v>
      </c>
      <c r="M9" s="242">
        <v>0.04</v>
      </c>
      <c r="N9" s="20">
        <v>0.01</v>
      </c>
      <c r="O9" s="20">
        <v>0</v>
      </c>
      <c r="P9" s="20">
        <v>0</v>
      </c>
      <c r="Q9" s="46">
        <v>0</v>
      </c>
      <c r="R9" s="19">
        <v>7.5</v>
      </c>
      <c r="S9" s="20">
        <v>24.6</v>
      </c>
      <c r="T9" s="20">
        <v>9.9</v>
      </c>
      <c r="U9" s="20">
        <v>0.45</v>
      </c>
      <c r="V9" s="20">
        <v>27.6</v>
      </c>
      <c r="W9" s="20">
        <v>0</v>
      </c>
      <c r="X9" s="20">
        <v>0</v>
      </c>
      <c r="Y9" s="46">
        <v>0</v>
      </c>
    </row>
    <row r="10" spans="2:25" s="34" customFormat="1" ht="30" customHeight="1" x14ac:dyDescent="0.3">
      <c r="B10" s="585"/>
      <c r="C10" s="115"/>
      <c r="D10" s="458">
        <v>120</v>
      </c>
      <c r="E10" s="91" t="s">
        <v>14</v>
      </c>
      <c r="F10" s="113" t="s">
        <v>43</v>
      </c>
      <c r="G10" s="115">
        <v>20</v>
      </c>
      <c r="H10" s="115"/>
      <c r="I10" s="19">
        <v>1.1399999999999999</v>
      </c>
      <c r="J10" s="20">
        <v>0.22</v>
      </c>
      <c r="K10" s="21">
        <v>7.44</v>
      </c>
      <c r="L10" s="378">
        <v>36.26</v>
      </c>
      <c r="M10" s="242">
        <v>0.02</v>
      </c>
      <c r="N10" s="19">
        <v>2.4E-2</v>
      </c>
      <c r="O10" s="20">
        <v>0.08</v>
      </c>
      <c r="P10" s="20">
        <v>0</v>
      </c>
      <c r="Q10" s="21">
        <v>0</v>
      </c>
      <c r="R10" s="242">
        <v>6.8</v>
      </c>
      <c r="S10" s="20">
        <v>24</v>
      </c>
      <c r="T10" s="20">
        <v>8.1999999999999993</v>
      </c>
      <c r="U10" s="20">
        <v>0.46</v>
      </c>
      <c r="V10" s="20">
        <v>73.5</v>
      </c>
      <c r="W10" s="20">
        <v>2E-3</v>
      </c>
      <c r="X10" s="20">
        <v>2E-3</v>
      </c>
      <c r="Y10" s="46">
        <v>1.2E-2</v>
      </c>
    </row>
    <row r="11" spans="2:25" s="34" customFormat="1" ht="26.4" customHeight="1" x14ac:dyDescent="0.3">
      <c r="B11" s="585"/>
      <c r="C11" s="115"/>
      <c r="D11" s="461"/>
      <c r="E11" s="91"/>
      <c r="F11" s="135" t="s">
        <v>20</v>
      </c>
      <c r="G11" s="235">
        <f>SUM(G6:G10)</f>
        <v>500</v>
      </c>
      <c r="H11" s="309"/>
      <c r="I11" s="19">
        <f t="shared" ref="I11:K11" si="0">SUM(I6:I10)</f>
        <v>23.330000000000002</v>
      </c>
      <c r="J11" s="20">
        <f t="shared" si="0"/>
        <v>12.280000000000001</v>
      </c>
      <c r="K11" s="21">
        <f t="shared" si="0"/>
        <v>75.429999999999993</v>
      </c>
      <c r="L11" s="516">
        <f>L6+L7+L8+L9+L10</f>
        <v>511.88</v>
      </c>
      <c r="M11" s="242">
        <f t="shared" ref="M11:Y11" si="1">SUM(M6:M10)</f>
        <v>6.6599999999999993</v>
      </c>
      <c r="N11" s="20">
        <f t="shared" si="1"/>
        <v>0.60400000000000009</v>
      </c>
      <c r="O11" s="20">
        <f t="shared" si="1"/>
        <v>41.389999999999993</v>
      </c>
      <c r="P11" s="20">
        <f t="shared" si="1"/>
        <v>110</v>
      </c>
      <c r="Q11" s="21">
        <f t="shared" si="1"/>
        <v>0.62</v>
      </c>
      <c r="R11" s="242">
        <f t="shared" si="1"/>
        <v>343.34</v>
      </c>
      <c r="S11" s="20">
        <f t="shared" si="1"/>
        <v>388.20000000000005</v>
      </c>
      <c r="T11" s="20">
        <f t="shared" si="1"/>
        <v>78.900000000000006</v>
      </c>
      <c r="U11" s="20">
        <f t="shared" si="1"/>
        <v>2.48</v>
      </c>
      <c r="V11" s="20">
        <f t="shared" si="1"/>
        <v>699.26</v>
      </c>
      <c r="W11" s="20">
        <f t="shared" si="1"/>
        <v>2.3649999999999997E-2</v>
      </c>
      <c r="X11" s="20">
        <f t="shared" si="1"/>
        <v>3.0690000000000002E-2</v>
      </c>
      <c r="Y11" s="46">
        <f t="shared" si="1"/>
        <v>0.222</v>
      </c>
    </row>
    <row r="12" spans="2:25" s="34" customFormat="1" ht="26.4" customHeight="1" thickBot="1" x14ac:dyDescent="0.35">
      <c r="B12" s="585"/>
      <c r="C12" s="118"/>
      <c r="D12" s="234"/>
      <c r="E12" s="184"/>
      <c r="F12" s="136" t="s">
        <v>21</v>
      </c>
      <c r="G12" s="118"/>
      <c r="H12" s="121"/>
      <c r="I12" s="185"/>
      <c r="J12" s="131"/>
      <c r="K12" s="199"/>
      <c r="L12" s="517">
        <f>L11/23.5</f>
        <v>21.782127659574467</v>
      </c>
      <c r="M12" s="217"/>
      <c r="N12" s="131"/>
      <c r="O12" s="131"/>
      <c r="P12" s="131"/>
      <c r="Q12" s="199"/>
      <c r="R12" s="217"/>
      <c r="S12" s="131"/>
      <c r="T12" s="131"/>
      <c r="U12" s="131"/>
      <c r="V12" s="131"/>
      <c r="W12" s="131"/>
      <c r="X12" s="131"/>
      <c r="Y12" s="132"/>
    </row>
    <row r="13" spans="2:25" s="16" customFormat="1" ht="26.4" customHeight="1" x14ac:dyDescent="0.3">
      <c r="B13" s="609" t="s">
        <v>6</v>
      </c>
      <c r="C13" s="133"/>
      <c r="D13" s="115">
        <v>135</v>
      </c>
      <c r="E13" s="458" t="s">
        <v>19</v>
      </c>
      <c r="F13" s="137" t="s">
        <v>142</v>
      </c>
      <c r="G13" s="534">
        <v>60</v>
      </c>
      <c r="H13" s="147"/>
      <c r="I13" s="292">
        <v>1.2</v>
      </c>
      <c r="J13" s="49">
        <v>5.4</v>
      </c>
      <c r="K13" s="50">
        <v>5.16</v>
      </c>
      <c r="L13" s="241">
        <v>73.2</v>
      </c>
      <c r="M13" s="292">
        <v>0.01</v>
      </c>
      <c r="N13" s="293">
        <v>0.03</v>
      </c>
      <c r="O13" s="49">
        <v>4.2</v>
      </c>
      <c r="P13" s="49">
        <v>90</v>
      </c>
      <c r="Q13" s="331">
        <v>0</v>
      </c>
      <c r="R13" s="292">
        <v>24.6</v>
      </c>
      <c r="S13" s="49">
        <v>40.200000000000003</v>
      </c>
      <c r="T13" s="49">
        <v>21</v>
      </c>
      <c r="U13" s="49">
        <v>4.2</v>
      </c>
      <c r="V13" s="49">
        <v>189</v>
      </c>
      <c r="W13" s="49">
        <v>0</v>
      </c>
      <c r="X13" s="49">
        <v>0</v>
      </c>
      <c r="Y13" s="49">
        <v>0</v>
      </c>
    </row>
    <row r="14" spans="2:25" s="16" customFormat="1" ht="26.4" customHeight="1" x14ac:dyDescent="0.3">
      <c r="B14" s="577"/>
      <c r="C14" s="115"/>
      <c r="D14" s="458">
        <v>30</v>
      </c>
      <c r="E14" s="91" t="s">
        <v>8</v>
      </c>
      <c r="F14" s="137" t="s">
        <v>15</v>
      </c>
      <c r="G14" s="206">
        <v>200</v>
      </c>
      <c r="H14" s="115"/>
      <c r="I14" s="187">
        <v>6</v>
      </c>
      <c r="J14" s="76">
        <v>6.28</v>
      </c>
      <c r="K14" s="77">
        <v>7.12</v>
      </c>
      <c r="L14" s="189">
        <v>109.74</v>
      </c>
      <c r="M14" s="19">
        <v>0.06</v>
      </c>
      <c r="N14" s="19">
        <v>0.08</v>
      </c>
      <c r="O14" s="20">
        <v>9.92</v>
      </c>
      <c r="P14" s="20">
        <v>121</v>
      </c>
      <c r="Q14" s="21">
        <v>8.0000000000000002E-3</v>
      </c>
      <c r="R14" s="242">
        <v>37.1</v>
      </c>
      <c r="S14" s="20">
        <v>79.599999999999994</v>
      </c>
      <c r="T14" s="20">
        <v>21.2</v>
      </c>
      <c r="U14" s="20">
        <v>1.2</v>
      </c>
      <c r="V14" s="20">
        <v>329.8</v>
      </c>
      <c r="W14" s="20">
        <v>6.0000000000000001E-3</v>
      </c>
      <c r="X14" s="20">
        <v>0</v>
      </c>
      <c r="Y14" s="46">
        <v>3.2000000000000001E-2</v>
      </c>
    </row>
    <row r="15" spans="2:25" s="34" customFormat="1" ht="35.25" customHeight="1" x14ac:dyDescent="0.3">
      <c r="B15" s="579"/>
      <c r="C15" s="309"/>
      <c r="D15" s="458">
        <v>182</v>
      </c>
      <c r="E15" s="91" t="s">
        <v>9</v>
      </c>
      <c r="F15" s="308" t="s">
        <v>147</v>
      </c>
      <c r="G15" s="728">
        <v>90</v>
      </c>
      <c r="H15" s="115"/>
      <c r="I15" s="187">
        <v>18.61</v>
      </c>
      <c r="J15" s="76">
        <v>5.33</v>
      </c>
      <c r="K15" s="77">
        <v>2.89</v>
      </c>
      <c r="L15" s="189">
        <v>133.04</v>
      </c>
      <c r="M15" s="187">
        <v>0.1</v>
      </c>
      <c r="N15" s="187">
        <v>0.12</v>
      </c>
      <c r="O15" s="76">
        <v>1.34</v>
      </c>
      <c r="P15" s="76">
        <v>30</v>
      </c>
      <c r="Q15" s="77">
        <v>0.32</v>
      </c>
      <c r="R15" s="220">
        <v>125.75</v>
      </c>
      <c r="S15" s="76">
        <v>245.55199999999999</v>
      </c>
      <c r="T15" s="76">
        <v>56.16</v>
      </c>
      <c r="U15" s="76">
        <v>0.97</v>
      </c>
      <c r="V15" s="76">
        <v>404.63</v>
      </c>
      <c r="W15" s="76">
        <v>0.13800000000000001</v>
      </c>
      <c r="X15" s="76">
        <v>1.494E-2</v>
      </c>
      <c r="Y15" s="186">
        <v>0.65</v>
      </c>
    </row>
    <row r="16" spans="2:25" s="34" customFormat="1" ht="26.4" customHeight="1" x14ac:dyDescent="0.3">
      <c r="B16" s="579"/>
      <c r="C16" s="309"/>
      <c r="D16" s="458">
        <v>50</v>
      </c>
      <c r="E16" s="91" t="s">
        <v>57</v>
      </c>
      <c r="F16" s="113" t="s">
        <v>80</v>
      </c>
      <c r="G16" s="115">
        <v>150</v>
      </c>
      <c r="H16" s="115"/>
      <c r="I16" s="742">
        <v>3.3</v>
      </c>
      <c r="J16" s="720">
        <v>7.8</v>
      </c>
      <c r="K16" s="743">
        <v>22.35</v>
      </c>
      <c r="L16" s="744">
        <v>173.1</v>
      </c>
      <c r="M16" s="19">
        <v>0.14000000000000001</v>
      </c>
      <c r="N16" s="19">
        <v>0.12</v>
      </c>
      <c r="O16" s="20">
        <v>18.149999999999999</v>
      </c>
      <c r="P16" s="20">
        <v>21.6</v>
      </c>
      <c r="Q16" s="21">
        <v>0.1</v>
      </c>
      <c r="R16" s="242">
        <v>36.36</v>
      </c>
      <c r="S16" s="20">
        <v>85.5</v>
      </c>
      <c r="T16" s="20">
        <v>27.8</v>
      </c>
      <c r="U16" s="20">
        <v>1.1399999999999999</v>
      </c>
      <c r="V16" s="20">
        <v>701.4</v>
      </c>
      <c r="W16" s="20">
        <v>8.0000000000000002E-3</v>
      </c>
      <c r="X16" s="20">
        <v>2E-3</v>
      </c>
      <c r="Y16" s="46">
        <v>4.2000000000000003E-2</v>
      </c>
    </row>
    <row r="17" spans="2:25" s="16" customFormat="1" ht="33.75" customHeight="1" x14ac:dyDescent="0.3">
      <c r="B17" s="580"/>
      <c r="C17" s="309"/>
      <c r="D17" s="458">
        <v>107</v>
      </c>
      <c r="E17" s="91" t="s">
        <v>17</v>
      </c>
      <c r="F17" s="137" t="s">
        <v>81</v>
      </c>
      <c r="G17" s="206">
        <v>200</v>
      </c>
      <c r="H17" s="115"/>
      <c r="I17" s="19">
        <v>0</v>
      </c>
      <c r="J17" s="20">
        <v>0</v>
      </c>
      <c r="K17" s="21">
        <v>19.600000000000001</v>
      </c>
      <c r="L17" s="169">
        <v>78</v>
      </c>
      <c r="M17" s="19">
        <v>0.02</v>
      </c>
      <c r="N17" s="19">
        <v>0.02</v>
      </c>
      <c r="O17" s="20">
        <v>8</v>
      </c>
      <c r="P17" s="20">
        <v>16</v>
      </c>
      <c r="Q17" s="21">
        <v>0</v>
      </c>
      <c r="R17" s="242">
        <v>0</v>
      </c>
      <c r="S17" s="20">
        <v>0</v>
      </c>
      <c r="T17" s="20">
        <v>0</v>
      </c>
      <c r="U17" s="20">
        <v>0</v>
      </c>
      <c r="V17" s="20">
        <v>266</v>
      </c>
      <c r="W17" s="20">
        <v>0</v>
      </c>
      <c r="X17" s="20">
        <v>0</v>
      </c>
      <c r="Y17" s="46">
        <v>0</v>
      </c>
    </row>
    <row r="18" spans="2:25" s="16" customFormat="1" ht="26.4" customHeight="1" x14ac:dyDescent="0.3">
      <c r="B18" s="580"/>
      <c r="C18" s="309"/>
      <c r="D18" s="461">
        <v>119</v>
      </c>
      <c r="E18" s="91" t="s">
        <v>13</v>
      </c>
      <c r="F18" s="113" t="s">
        <v>50</v>
      </c>
      <c r="G18" s="115">
        <v>50</v>
      </c>
      <c r="H18" s="326"/>
      <c r="I18" s="242">
        <v>3.8</v>
      </c>
      <c r="J18" s="20">
        <v>0.4</v>
      </c>
      <c r="K18" s="46">
        <v>24.6</v>
      </c>
      <c r="L18" s="241">
        <v>117.5</v>
      </c>
      <c r="M18" s="242">
        <v>0.05</v>
      </c>
      <c r="N18" s="19">
        <v>0.01</v>
      </c>
      <c r="O18" s="20">
        <v>0</v>
      </c>
      <c r="P18" s="20">
        <v>0</v>
      </c>
      <c r="Q18" s="46">
        <v>0</v>
      </c>
      <c r="R18" s="242">
        <v>10</v>
      </c>
      <c r="S18" s="20">
        <v>32.5</v>
      </c>
      <c r="T18" s="20">
        <v>7</v>
      </c>
      <c r="U18" s="20">
        <v>0.55000000000000004</v>
      </c>
      <c r="V18" s="20">
        <v>46.5</v>
      </c>
      <c r="W18" s="20">
        <v>1.6000000000000001E-3</v>
      </c>
      <c r="X18" s="20">
        <v>3.0000000000000001E-3</v>
      </c>
      <c r="Y18" s="186">
        <v>7.25</v>
      </c>
    </row>
    <row r="19" spans="2:25" s="16" customFormat="1" ht="26.4" customHeight="1" x14ac:dyDescent="0.3">
      <c r="B19" s="580"/>
      <c r="C19" s="309"/>
      <c r="D19" s="458">
        <v>120</v>
      </c>
      <c r="E19" s="91" t="s">
        <v>14</v>
      </c>
      <c r="F19" s="113" t="s">
        <v>43</v>
      </c>
      <c r="G19" s="115">
        <v>45</v>
      </c>
      <c r="H19" s="309"/>
      <c r="I19" s="19">
        <v>2.97</v>
      </c>
      <c r="J19" s="20">
        <v>0.54</v>
      </c>
      <c r="K19" s="21">
        <v>18.09</v>
      </c>
      <c r="L19" s="169">
        <v>89.1</v>
      </c>
      <c r="M19" s="19">
        <v>0.08</v>
      </c>
      <c r="N19" s="19">
        <v>0.04</v>
      </c>
      <c r="O19" s="20">
        <v>0</v>
      </c>
      <c r="P19" s="20">
        <v>0</v>
      </c>
      <c r="Q19" s="21">
        <v>0</v>
      </c>
      <c r="R19" s="242">
        <v>13.05</v>
      </c>
      <c r="S19" s="20">
        <v>67.5</v>
      </c>
      <c r="T19" s="20">
        <v>21.15</v>
      </c>
      <c r="U19" s="20">
        <v>1.75</v>
      </c>
      <c r="V19" s="20">
        <v>105.75</v>
      </c>
      <c r="W19" s="20">
        <v>1.9000000000000001E-4</v>
      </c>
      <c r="X19" s="20">
        <v>2.5000000000000001E-3</v>
      </c>
      <c r="Y19" s="46">
        <v>0.01</v>
      </c>
    </row>
    <row r="20" spans="2:25" s="34" customFormat="1" ht="26.4" customHeight="1" x14ac:dyDescent="0.3">
      <c r="B20" s="579"/>
      <c r="C20" s="309"/>
      <c r="D20" s="226"/>
      <c r="E20" s="225"/>
      <c r="F20" s="135" t="s">
        <v>20</v>
      </c>
      <c r="G20" s="171">
        <f>SUM(G13:G19)</f>
        <v>795</v>
      </c>
      <c r="H20" s="120"/>
      <c r="I20" s="86">
        <f t="shared" ref="I20:Y20" si="2">SUM(I13:I19)</f>
        <v>35.879999999999995</v>
      </c>
      <c r="J20" s="85">
        <f t="shared" si="2"/>
        <v>25.749999999999996</v>
      </c>
      <c r="K20" s="165">
        <f t="shared" si="2"/>
        <v>99.81</v>
      </c>
      <c r="L20" s="171">
        <f t="shared" si="2"/>
        <v>773.68000000000006</v>
      </c>
      <c r="M20" s="179">
        <f t="shared" si="2"/>
        <v>0.46</v>
      </c>
      <c r="N20" s="85">
        <f t="shared" si="2"/>
        <v>0.42</v>
      </c>
      <c r="O20" s="85">
        <f t="shared" si="2"/>
        <v>41.61</v>
      </c>
      <c r="P20" s="87">
        <f t="shared" si="2"/>
        <v>278.60000000000002</v>
      </c>
      <c r="Q20" s="120">
        <f t="shared" si="2"/>
        <v>0.42800000000000005</v>
      </c>
      <c r="R20" s="86">
        <f t="shared" si="2"/>
        <v>246.86</v>
      </c>
      <c r="S20" s="85">
        <f t="shared" si="2"/>
        <v>550.85199999999998</v>
      </c>
      <c r="T20" s="85">
        <f t="shared" si="2"/>
        <v>154.31</v>
      </c>
      <c r="U20" s="85">
        <f t="shared" si="2"/>
        <v>9.81</v>
      </c>
      <c r="V20" s="85">
        <f t="shared" si="2"/>
        <v>2043.08</v>
      </c>
      <c r="W20" s="85">
        <f t="shared" si="2"/>
        <v>0.15379000000000001</v>
      </c>
      <c r="X20" s="85">
        <f t="shared" si="2"/>
        <v>2.2439999999999998E-2</v>
      </c>
      <c r="Y20" s="87">
        <f t="shared" si="2"/>
        <v>7.984</v>
      </c>
    </row>
    <row r="21" spans="2:25" s="34" customFormat="1" ht="26.4" customHeight="1" thickBot="1" x14ac:dyDescent="0.35">
      <c r="B21" s="611"/>
      <c r="C21" s="121"/>
      <c r="D21" s="612"/>
      <c r="E21" s="227"/>
      <c r="F21" s="136" t="s">
        <v>21</v>
      </c>
      <c r="G21" s="118"/>
      <c r="H21" s="118"/>
      <c r="I21" s="134"/>
      <c r="J21" s="51"/>
      <c r="K21" s="111"/>
      <c r="L21" s="172">
        <f>L20/23.5</f>
        <v>32.922553191489364</v>
      </c>
      <c r="M21" s="180"/>
      <c r="N21" s="51"/>
      <c r="O21" s="51"/>
      <c r="P21" s="51"/>
      <c r="Q21" s="104"/>
      <c r="R21" s="134"/>
      <c r="S21" s="51"/>
      <c r="T21" s="51"/>
      <c r="U21" s="51"/>
      <c r="V21" s="51"/>
      <c r="W21" s="51"/>
      <c r="X21" s="51"/>
      <c r="Y21" s="104"/>
    </row>
    <row r="22" spans="2:25" x14ac:dyDescent="0.3">
      <c r="B22" s="2"/>
      <c r="C22" s="2"/>
      <c r="D22" s="190"/>
      <c r="E22" s="28"/>
      <c r="F22" s="28"/>
      <c r="G22" s="28"/>
      <c r="H22" s="191"/>
      <c r="I22" s="192"/>
      <c r="J22" s="191"/>
      <c r="K22" s="28"/>
      <c r="L22" s="193"/>
      <c r="M22" s="28"/>
      <c r="N22" s="28"/>
      <c r="O22" s="28"/>
      <c r="P22" s="194"/>
      <c r="Q22" s="194"/>
      <c r="R22" s="194"/>
      <c r="S22" s="194"/>
      <c r="T22" s="194"/>
    </row>
    <row r="23" spans="2:25" ht="18" x14ac:dyDescent="0.3">
      <c r="E23" s="11"/>
      <c r="F23" s="25"/>
      <c r="G23" s="26"/>
      <c r="H23" s="11"/>
      <c r="I23" s="11"/>
      <c r="J23" s="11"/>
      <c r="K23" s="11"/>
    </row>
    <row r="24" spans="2:25" ht="18" x14ac:dyDescent="0.3">
      <c r="E24" s="11"/>
      <c r="F24" s="25"/>
      <c r="G24" s="26"/>
      <c r="H24" s="11"/>
      <c r="I24" s="11"/>
      <c r="J24" s="11"/>
      <c r="K24" s="11"/>
    </row>
    <row r="25" spans="2:25" ht="18" x14ac:dyDescent="0.3">
      <c r="E25" s="11"/>
      <c r="F25" s="25"/>
      <c r="G25" s="26"/>
      <c r="H25" s="11"/>
      <c r="I25" s="11"/>
      <c r="J25" s="11"/>
      <c r="K25" s="11"/>
    </row>
    <row r="26" spans="2:25" x14ac:dyDescent="0.3">
      <c r="E26" s="11"/>
      <c r="F26" s="11"/>
      <c r="G26" s="11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4"/>
  <sheetViews>
    <sheetView topLeftCell="C1" zoomScale="60" zoomScaleNormal="60" workbookViewId="0">
      <selection activeCell="I9" sqref="I9:Y9"/>
    </sheetView>
  </sheetViews>
  <sheetFormatPr defaultRowHeight="14.4" x14ac:dyDescent="0.3"/>
  <cols>
    <col min="2" max="3" width="16.88671875" customWidth="1"/>
    <col min="4" max="4" width="15.6640625" style="5" customWidth="1"/>
    <col min="5" max="5" width="24.44140625" style="5" customWidth="1"/>
    <col min="6" max="6" width="65.6640625" customWidth="1"/>
    <col min="7" max="8" width="15.44140625" customWidth="1"/>
    <col min="10" max="10" width="11.33203125" customWidth="1"/>
    <col min="11" max="11" width="16.44140625" customWidth="1"/>
    <col min="12" max="12" width="22.88671875" customWidth="1"/>
    <col min="13" max="13" width="18.44140625" customWidth="1"/>
    <col min="17" max="17" width="9.88671875" customWidth="1"/>
    <col min="23" max="23" width="11.88671875" bestFit="1" customWidth="1"/>
    <col min="24" max="24" width="11.109375" bestFit="1" customWidth="1"/>
  </cols>
  <sheetData>
    <row r="2" spans="2:26" ht="22.8" x14ac:dyDescent="0.4">
      <c r="B2" s="547" t="s">
        <v>1</v>
      </c>
      <c r="C2" s="547"/>
      <c r="D2" s="619"/>
      <c r="E2" s="619" t="s">
        <v>3</v>
      </c>
      <c r="F2" s="547"/>
      <c r="G2" s="549" t="s">
        <v>2</v>
      </c>
      <c r="H2" s="549">
        <v>14</v>
      </c>
      <c r="I2" s="547"/>
      <c r="L2" s="8"/>
      <c r="M2" s="7"/>
      <c r="N2" s="1"/>
      <c r="O2" s="2"/>
    </row>
    <row r="3" spans="2:26" ht="15" thickBot="1" x14ac:dyDescent="0.35">
      <c r="B3" s="1"/>
      <c r="C3" s="1"/>
      <c r="D3" s="209"/>
      <c r="E3" s="209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6" customFormat="1" ht="21.75" customHeight="1" thickBot="1" x14ac:dyDescent="0.35">
      <c r="B4" s="842" t="s">
        <v>0</v>
      </c>
      <c r="C4" s="842"/>
      <c r="D4" s="845" t="s">
        <v>134</v>
      </c>
      <c r="E4" s="867" t="s">
        <v>37</v>
      </c>
      <c r="F4" s="844" t="s">
        <v>36</v>
      </c>
      <c r="G4" s="844" t="s">
        <v>25</v>
      </c>
      <c r="H4" s="844" t="s">
        <v>125</v>
      </c>
      <c r="I4" s="848" t="s">
        <v>22</v>
      </c>
      <c r="J4" s="849"/>
      <c r="K4" s="850"/>
      <c r="L4" s="845" t="s">
        <v>135</v>
      </c>
      <c r="M4" s="835" t="s">
        <v>23</v>
      </c>
      <c r="N4" s="836"/>
      <c r="O4" s="837"/>
      <c r="P4" s="837"/>
      <c r="Q4" s="838"/>
      <c r="R4" s="839" t="s">
        <v>24</v>
      </c>
      <c r="S4" s="840"/>
      <c r="T4" s="840"/>
      <c r="U4" s="840"/>
      <c r="V4" s="840"/>
      <c r="W4" s="840"/>
      <c r="X4" s="840"/>
      <c r="Y4" s="841"/>
    </row>
    <row r="5" spans="2:26" s="16" customFormat="1" ht="28.5" customHeight="1" thickBot="1" x14ac:dyDescent="0.35">
      <c r="B5" s="843"/>
      <c r="C5" s="843"/>
      <c r="D5" s="846"/>
      <c r="E5" s="843"/>
      <c r="F5" s="843"/>
      <c r="G5" s="843"/>
      <c r="H5" s="843"/>
      <c r="I5" s="596" t="s">
        <v>26</v>
      </c>
      <c r="J5" s="560" t="s">
        <v>27</v>
      </c>
      <c r="K5" s="597" t="s">
        <v>28</v>
      </c>
      <c r="L5" s="860"/>
      <c r="M5" s="424" t="s">
        <v>29</v>
      </c>
      <c r="N5" s="424" t="s">
        <v>93</v>
      </c>
      <c r="O5" s="69" t="s">
        <v>30</v>
      </c>
      <c r="P5" s="477" t="s">
        <v>94</v>
      </c>
      <c r="Q5" s="425" t="s">
        <v>95</v>
      </c>
      <c r="R5" s="422" t="s">
        <v>31</v>
      </c>
      <c r="S5" s="423" t="s">
        <v>32</v>
      </c>
      <c r="T5" s="423" t="s">
        <v>33</v>
      </c>
      <c r="U5" s="425" t="s">
        <v>34</v>
      </c>
      <c r="V5" s="424" t="s">
        <v>96</v>
      </c>
      <c r="W5" s="424" t="s">
        <v>97</v>
      </c>
      <c r="X5" s="424" t="s">
        <v>98</v>
      </c>
      <c r="Y5" s="533" t="s">
        <v>99</v>
      </c>
    </row>
    <row r="6" spans="2:26" s="16" customFormat="1" ht="46.5" customHeight="1" x14ac:dyDescent="0.3">
      <c r="B6" s="576" t="s">
        <v>5</v>
      </c>
      <c r="C6" s="119"/>
      <c r="D6" s="334">
        <v>1</v>
      </c>
      <c r="E6" s="565" t="s">
        <v>19</v>
      </c>
      <c r="F6" s="323" t="s">
        <v>11</v>
      </c>
      <c r="G6" s="133">
        <v>15</v>
      </c>
      <c r="H6" s="570"/>
      <c r="I6" s="292">
        <v>3.48</v>
      </c>
      <c r="J6" s="49">
        <v>4.43</v>
      </c>
      <c r="K6" s="50">
        <v>0</v>
      </c>
      <c r="L6" s="386">
        <v>54.6</v>
      </c>
      <c r="M6" s="232">
        <v>0.01</v>
      </c>
      <c r="N6" s="37">
        <v>0.05</v>
      </c>
      <c r="O6" s="37">
        <v>0.1</v>
      </c>
      <c r="P6" s="37">
        <v>40</v>
      </c>
      <c r="Q6" s="42">
        <v>0.14000000000000001</v>
      </c>
      <c r="R6" s="232">
        <v>132</v>
      </c>
      <c r="S6" s="37">
        <v>75</v>
      </c>
      <c r="T6" s="37">
        <v>5.25</v>
      </c>
      <c r="U6" s="37">
        <v>0.15</v>
      </c>
      <c r="V6" s="37">
        <v>13.2</v>
      </c>
      <c r="W6" s="37">
        <v>0</v>
      </c>
      <c r="X6" s="37">
        <v>0</v>
      </c>
      <c r="Y6" s="38">
        <v>0</v>
      </c>
    </row>
    <row r="7" spans="2:26" s="34" customFormat="1" ht="26.4" customHeight="1" x14ac:dyDescent="0.3">
      <c r="B7" s="585"/>
      <c r="C7" s="115"/>
      <c r="D7" s="458">
        <v>295</v>
      </c>
      <c r="E7" s="91" t="s">
        <v>9</v>
      </c>
      <c r="F7" s="137" t="s">
        <v>145</v>
      </c>
      <c r="G7" s="534">
        <v>90</v>
      </c>
      <c r="H7" s="115"/>
      <c r="I7" s="242">
        <v>14.07</v>
      </c>
      <c r="J7" s="20">
        <v>14.61</v>
      </c>
      <c r="K7" s="46">
        <v>1.23</v>
      </c>
      <c r="L7" s="360">
        <v>193.69</v>
      </c>
      <c r="M7" s="242">
        <v>0.06</v>
      </c>
      <c r="N7" s="19">
        <v>0.11</v>
      </c>
      <c r="O7" s="20">
        <v>4.4400000000000004</v>
      </c>
      <c r="P7" s="20">
        <v>80</v>
      </c>
      <c r="Q7" s="46">
        <v>0.01</v>
      </c>
      <c r="R7" s="242">
        <v>22.04</v>
      </c>
      <c r="S7" s="20">
        <v>118.58</v>
      </c>
      <c r="T7" s="20">
        <v>16.91</v>
      </c>
      <c r="U7" s="20">
        <v>1.1000000000000001</v>
      </c>
      <c r="V7" s="20">
        <v>184.39</v>
      </c>
      <c r="W7" s="20">
        <v>3.0000000000000001E-3</v>
      </c>
      <c r="X7" s="20">
        <v>1.4999999999999999E-4</v>
      </c>
      <c r="Y7" s="46">
        <v>0.36</v>
      </c>
    </row>
    <row r="8" spans="2:26" s="34" customFormat="1" ht="26.4" customHeight="1" x14ac:dyDescent="0.3">
      <c r="B8" s="585"/>
      <c r="C8" s="115"/>
      <c r="D8" s="458">
        <v>227</v>
      </c>
      <c r="E8" s="147" t="s">
        <v>57</v>
      </c>
      <c r="F8" s="137" t="s">
        <v>92</v>
      </c>
      <c r="G8" s="540">
        <v>150</v>
      </c>
      <c r="H8" s="359"/>
      <c r="I8" s="220">
        <v>4.3499999999999996</v>
      </c>
      <c r="J8" s="76">
        <v>3.9</v>
      </c>
      <c r="K8" s="77">
        <v>20.399999999999999</v>
      </c>
      <c r="L8" s="189">
        <v>134.25</v>
      </c>
      <c r="M8" s="220">
        <v>0.12</v>
      </c>
      <c r="N8" s="76">
        <v>0.08</v>
      </c>
      <c r="O8" s="76">
        <v>0</v>
      </c>
      <c r="P8" s="76">
        <v>19.5</v>
      </c>
      <c r="Q8" s="186">
        <v>0.08</v>
      </c>
      <c r="R8" s="220">
        <v>7.92</v>
      </c>
      <c r="S8" s="76">
        <v>109.87</v>
      </c>
      <c r="T8" s="76">
        <v>73.540000000000006</v>
      </c>
      <c r="U8" s="76">
        <v>2.46</v>
      </c>
      <c r="V8" s="76">
        <v>137.4</v>
      </c>
      <c r="W8" s="76">
        <v>2E-3</v>
      </c>
      <c r="X8" s="76">
        <v>2E-3</v>
      </c>
      <c r="Y8" s="186">
        <v>8.9999999999999993E-3</v>
      </c>
      <c r="Z8" s="109"/>
    </row>
    <row r="9" spans="2:26" s="34" customFormat="1" ht="39.75" customHeight="1" x14ac:dyDescent="0.3">
      <c r="B9" s="585"/>
      <c r="C9" s="115"/>
      <c r="D9" s="458">
        <v>98</v>
      </c>
      <c r="E9" s="147" t="s">
        <v>17</v>
      </c>
      <c r="F9" s="137" t="s">
        <v>16</v>
      </c>
      <c r="G9" s="540">
        <v>200</v>
      </c>
      <c r="H9" s="359"/>
      <c r="I9" s="242">
        <v>0.4</v>
      </c>
      <c r="J9" s="20">
        <v>0</v>
      </c>
      <c r="K9" s="46">
        <v>27</v>
      </c>
      <c r="L9" s="750">
        <v>59.48</v>
      </c>
      <c r="M9" s="242">
        <v>0</v>
      </c>
      <c r="N9" s="19">
        <v>0</v>
      </c>
      <c r="O9" s="20">
        <v>1.4</v>
      </c>
      <c r="P9" s="20">
        <v>0</v>
      </c>
      <c r="Q9" s="46">
        <v>0</v>
      </c>
      <c r="R9" s="242">
        <v>0.21</v>
      </c>
      <c r="S9" s="20">
        <v>0</v>
      </c>
      <c r="T9" s="20">
        <v>0</v>
      </c>
      <c r="U9" s="20">
        <v>0.02</v>
      </c>
      <c r="V9" s="20">
        <v>0.2</v>
      </c>
      <c r="W9" s="20">
        <v>0</v>
      </c>
      <c r="X9" s="20">
        <v>0</v>
      </c>
      <c r="Y9" s="46">
        <v>0</v>
      </c>
      <c r="Z9" s="109"/>
    </row>
    <row r="10" spans="2:26" s="34" customFormat="1" ht="26.4" customHeight="1" x14ac:dyDescent="0.3">
      <c r="B10" s="622"/>
      <c r="C10" s="189"/>
      <c r="D10" s="461">
        <v>119</v>
      </c>
      <c r="E10" s="147" t="s">
        <v>13</v>
      </c>
      <c r="F10" s="113" t="s">
        <v>18</v>
      </c>
      <c r="G10" s="458">
        <v>25</v>
      </c>
      <c r="H10" s="147"/>
      <c r="I10" s="242">
        <v>1.78</v>
      </c>
      <c r="J10" s="20">
        <v>0.18</v>
      </c>
      <c r="K10" s="21">
        <v>11.05</v>
      </c>
      <c r="L10" s="240">
        <v>60</v>
      </c>
      <c r="M10" s="242">
        <v>2.5000000000000001E-2</v>
      </c>
      <c r="N10" s="20">
        <v>8.0000000000000002E-3</v>
      </c>
      <c r="O10" s="20">
        <v>0</v>
      </c>
      <c r="P10" s="20">
        <v>0</v>
      </c>
      <c r="Q10" s="46">
        <v>0</v>
      </c>
      <c r="R10" s="242">
        <v>9.25</v>
      </c>
      <c r="S10" s="20">
        <v>54.5</v>
      </c>
      <c r="T10" s="20">
        <v>16.25</v>
      </c>
      <c r="U10" s="20">
        <v>0.7</v>
      </c>
      <c r="V10" s="20">
        <v>23.25</v>
      </c>
      <c r="W10" s="20">
        <v>8.0000000000000004E-4</v>
      </c>
      <c r="X10" s="20">
        <v>2E-3</v>
      </c>
      <c r="Y10" s="46">
        <v>0</v>
      </c>
      <c r="Z10" s="487"/>
    </row>
    <row r="11" spans="2:26" s="34" customFormat="1" ht="30" customHeight="1" x14ac:dyDescent="0.3">
      <c r="B11" s="585"/>
      <c r="C11" s="115"/>
      <c r="D11" s="458">
        <v>120</v>
      </c>
      <c r="E11" s="147" t="s">
        <v>14</v>
      </c>
      <c r="F11" s="113" t="s">
        <v>43</v>
      </c>
      <c r="G11" s="458">
        <v>20</v>
      </c>
      <c r="H11" s="147"/>
      <c r="I11" s="242">
        <v>1.1399999999999999</v>
      </c>
      <c r="J11" s="20">
        <v>0.22</v>
      </c>
      <c r="K11" s="21">
        <v>7.44</v>
      </c>
      <c r="L11" s="240">
        <v>36.26</v>
      </c>
      <c r="M11" s="242">
        <v>0.02</v>
      </c>
      <c r="N11" s="20">
        <v>2.4E-2</v>
      </c>
      <c r="O11" s="20">
        <v>0.08</v>
      </c>
      <c r="P11" s="20">
        <v>0</v>
      </c>
      <c r="Q11" s="46">
        <v>0</v>
      </c>
      <c r="R11" s="242">
        <v>6.8</v>
      </c>
      <c r="S11" s="20">
        <v>24</v>
      </c>
      <c r="T11" s="20">
        <v>8.1999999999999993</v>
      </c>
      <c r="U11" s="20">
        <v>0.46</v>
      </c>
      <c r="V11" s="20">
        <v>73.5</v>
      </c>
      <c r="W11" s="20">
        <v>2E-3</v>
      </c>
      <c r="X11" s="20">
        <v>2E-3</v>
      </c>
      <c r="Y11" s="46">
        <v>1.2E-2</v>
      </c>
      <c r="Z11" s="109"/>
    </row>
    <row r="12" spans="2:26" s="34" customFormat="1" ht="30" customHeight="1" x14ac:dyDescent="0.3">
      <c r="B12" s="585"/>
      <c r="C12" s="115"/>
      <c r="D12" s="226"/>
      <c r="E12" s="149"/>
      <c r="F12" s="135" t="s">
        <v>20</v>
      </c>
      <c r="G12" s="488">
        <f>SUM(G6:G11)</f>
        <v>500</v>
      </c>
      <c r="H12" s="254"/>
      <c r="I12" s="356">
        <f t="shared" ref="I12:Y12" si="0">I6+I7+I8+I9+I10+I11</f>
        <v>25.22</v>
      </c>
      <c r="J12" s="75">
        <f t="shared" si="0"/>
        <v>23.339999999999996</v>
      </c>
      <c r="K12" s="237">
        <f t="shared" si="0"/>
        <v>67.11999999999999</v>
      </c>
      <c r="L12" s="333">
        <f>SUM(L6:L11)</f>
        <v>538.28</v>
      </c>
      <c r="M12" s="356">
        <f t="shared" si="0"/>
        <v>0.23499999999999999</v>
      </c>
      <c r="N12" s="75">
        <f t="shared" si="0"/>
        <v>0.27200000000000002</v>
      </c>
      <c r="O12" s="75">
        <f t="shared" si="0"/>
        <v>6.02</v>
      </c>
      <c r="P12" s="75">
        <f t="shared" si="0"/>
        <v>139.5</v>
      </c>
      <c r="Q12" s="236">
        <f t="shared" si="0"/>
        <v>0.23000000000000004</v>
      </c>
      <c r="R12" s="356">
        <f t="shared" si="0"/>
        <v>178.22</v>
      </c>
      <c r="S12" s="75">
        <f t="shared" si="0"/>
        <v>381.95</v>
      </c>
      <c r="T12" s="75">
        <f t="shared" si="0"/>
        <v>120.15</v>
      </c>
      <c r="U12" s="75">
        <f t="shared" si="0"/>
        <v>4.8899999999999997</v>
      </c>
      <c r="V12" s="75">
        <f t="shared" si="0"/>
        <v>431.94</v>
      </c>
      <c r="W12" s="75">
        <f t="shared" si="0"/>
        <v>7.8000000000000005E-3</v>
      </c>
      <c r="X12" s="75">
        <f t="shared" si="0"/>
        <v>6.1500000000000001E-3</v>
      </c>
      <c r="Y12" s="236">
        <f t="shared" si="0"/>
        <v>0.38100000000000001</v>
      </c>
    </row>
    <row r="13" spans="2:26" s="34" customFormat="1" ht="30" customHeight="1" thickBot="1" x14ac:dyDescent="0.35">
      <c r="B13" s="601"/>
      <c r="C13" s="118"/>
      <c r="D13" s="226"/>
      <c r="E13" s="149"/>
      <c r="F13" s="389" t="s">
        <v>21</v>
      </c>
      <c r="G13" s="488"/>
      <c r="H13" s="254"/>
      <c r="I13" s="179"/>
      <c r="J13" s="85"/>
      <c r="K13" s="165"/>
      <c r="L13" s="509">
        <f>L12/23.5</f>
        <v>22.905531914893615</v>
      </c>
      <c r="M13" s="180"/>
      <c r="N13" s="51"/>
      <c r="O13" s="51"/>
      <c r="P13" s="51"/>
      <c r="Q13" s="104"/>
      <c r="R13" s="180"/>
      <c r="S13" s="51"/>
      <c r="T13" s="51"/>
      <c r="U13" s="51"/>
      <c r="V13" s="51"/>
      <c r="W13" s="51"/>
      <c r="X13" s="51"/>
      <c r="Y13" s="104"/>
    </row>
    <row r="14" spans="2:26" s="16" customFormat="1" ht="43.5" customHeight="1" x14ac:dyDescent="0.3">
      <c r="B14" s="576" t="s">
        <v>6</v>
      </c>
      <c r="C14" s="119"/>
      <c r="D14" s="334">
        <v>137</v>
      </c>
      <c r="E14" s="570" t="s">
        <v>19</v>
      </c>
      <c r="F14" s="716" t="s">
        <v>139</v>
      </c>
      <c r="G14" s="717">
        <v>100</v>
      </c>
      <c r="H14" s="133"/>
      <c r="I14" s="293">
        <v>0.8</v>
      </c>
      <c r="J14" s="49">
        <v>0.2</v>
      </c>
      <c r="K14" s="331">
        <v>7.5</v>
      </c>
      <c r="L14" s="718">
        <v>38</v>
      </c>
      <c r="M14" s="292">
        <v>0.06</v>
      </c>
      <c r="N14" s="293">
        <v>0.03</v>
      </c>
      <c r="O14" s="49">
        <v>38</v>
      </c>
      <c r="P14" s="49">
        <v>10</v>
      </c>
      <c r="Q14" s="50">
        <v>0</v>
      </c>
      <c r="R14" s="292">
        <v>35</v>
      </c>
      <c r="S14" s="49">
        <v>17</v>
      </c>
      <c r="T14" s="49">
        <v>11</v>
      </c>
      <c r="U14" s="49">
        <v>0.1</v>
      </c>
      <c r="V14" s="49">
        <v>155</v>
      </c>
      <c r="W14" s="49">
        <v>2.9999999999999997E-4</v>
      </c>
      <c r="X14" s="49">
        <v>1E-4</v>
      </c>
      <c r="Y14" s="50">
        <v>0.15</v>
      </c>
    </row>
    <row r="15" spans="2:26" s="16" customFormat="1" ht="26.4" customHeight="1" x14ac:dyDescent="0.3">
      <c r="B15" s="585"/>
      <c r="C15" s="115"/>
      <c r="D15" s="458">
        <v>272</v>
      </c>
      <c r="E15" s="115" t="s">
        <v>82</v>
      </c>
      <c r="F15" s="182" t="s">
        <v>130</v>
      </c>
      <c r="G15" s="115">
        <v>200</v>
      </c>
      <c r="H15" s="91"/>
      <c r="I15" s="242">
        <v>5.51</v>
      </c>
      <c r="J15" s="20">
        <v>4.83</v>
      </c>
      <c r="K15" s="46">
        <v>14.47</v>
      </c>
      <c r="L15" s="746">
        <v>123.38</v>
      </c>
      <c r="M15" s="242">
        <v>0.08</v>
      </c>
      <c r="N15" s="19">
        <v>0.06</v>
      </c>
      <c r="O15" s="20">
        <v>5.17</v>
      </c>
      <c r="P15" s="20">
        <v>100</v>
      </c>
      <c r="Q15" s="46">
        <v>0.01</v>
      </c>
      <c r="R15" s="242">
        <v>14.53</v>
      </c>
      <c r="S15" s="20">
        <v>69.67</v>
      </c>
      <c r="T15" s="20">
        <v>19.29</v>
      </c>
      <c r="U15" s="20">
        <v>0.89</v>
      </c>
      <c r="V15" s="20">
        <v>336.26</v>
      </c>
      <c r="W15" s="20">
        <v>3.8300000000000001E-3</v>
      </c>
      <c r="X15" s="20">
        <v>1.9000000000000001E-4</v>
      </c>
      <c r="Y15" s="46">
        <v>0.04</v>
      </c>
    </row>
    <row r="16" spans="2:26" s="34" customFormat="1" ht="35.25" customHeight="1" x14ac:dyDescent="0.3">
      <c r="B16" s="579"/>
      <c r="C16" s="309"/>
      <c r="D16" s="91">
        <v>306</v>
      </c>
      <c r="E16" s="115" t="s">
        <v>9</v>
      </c>
      <c r="F16" s="250" t="s">
        <v>154</v>
      </c>
      <c r="G16" s="115">
        <v>90</v>
      </c>
      <c r="H16" s="91"/>
      <c r="I16" s="242">
        <v>25.81</v>
      </c>
      <c r="J16" s="20">
        <v>27.17</v>
      </c>
      <c r="K16" s="46">
        <v>7.87</v>
      </c>
      <c r="L16" s="169">
        <v>381.07</v>
      </c>
      <c r="M16" s="242">
        <v>0.25</v>
      </c>
      <c r="N16" s="19">
        <v>0.2</v>
      </c>
      <c r="O16" s="20">
        <v>0.84</v>
      </c>
      <c r="P16" s="20">
        <v>30</v>
      </c>
      <c r="Q16" s="21">
        <v>0.25</v>
      </c>
      <c r="R16" s="242">
        <v>80.83</v>
      </c>
      <c r="S16" s="20">
        <v>254.32</v>
      </c>
      <c r="T16" s="20">
        <v>32.17</v>
      </c>
      <c r="U16" s="20">
        <v>2.5099999999999998</v>
      </c>
      <c r="V16" s="20">
        <v>354.09</v>
      </c>
      <c r="W16" s="20">
        <v>5.7000000000000002E-3</v>
      </c>
      <c r="X16" s="20">
        <v>8.0999999999999996E-3</v>
      </c>
      <c r="Y16" s="46">
        <v>0.09</v>
      </c>
    </row>
    <row r="17" spans="2:25" s="34" customFormat="1" ht="26.4" customHeight="1" x14ac:dyDescent="0.3">
      <c r="B17" s="579"/>
      <c r="C17" s="309"/>
      <c r="D17" s="458">
        <v>53</v>
      </c>
      <c r="E17" s="115" t="s">
        <v>57</v>
      </c>
      <c r="F17" s="113" t="s">
        <v>84</v>
      </c>
      <c r="G17" s="147">
        <v>150</v>
      </c>
      <c r="H17" s="147"/>
      <c r="I17" s="242">
        <v>3.3</v>
      </c>
      <c r="J17" s="20">
        <v>4.95</v>
      </c>
      <c r="K17" s="46">
        <v>32.25</v>
      </c>
      <c r="L17" s="241">
        <v>186.45</v>
      </c>
      <c r="M17" s="242">
        <v>0.03</v>
      </c>
      <c r="N17" s="19">
        <v>0.03</v>
      </c>
      <c r="O17" s="20">
        <v>0</v>
      </c>
      <c r="P17" s="20">
        <v>18.899999999999999</v>
      </c>
      <c r="Q17" s="21">
        <v>0.08</v>
      </c>
      <c r="R17" s="242">
        <v>4.95</v>
      </c>
      <c r="S17" s="20">
        <v>79.83</v>
      </c>
      <c r="T17" s="20">
        <v>26.52</v>
      </c>
      <c r="U17" s="20">
        <v>0.53</v>
      </c>
      <c r="V17" s="20">
        <v>0.52</v>
      </c>
      <c r="W17" s="20">
        <v>0</v>
      </c>
      <c r="X17" s="20">
        <v>8.0000000000000002E-3</v>
      </c>
      <c r="Y17" s="46">
        <v>2.7E-2</v>
      </c>
    </row>
    <row r="18" spans="2:25" s="16" customFormat="1" ht="33.75" customHeight="1" x14ac:dyDescent="0.3">
      <c r="B18" s="580"/>
      <c r="C18" s="205"/>
      <c r="D18" s="458">
        <v>101</v>
      </c>
      <c r="E18" s="115" t="s">
        <v>17</v>
      </c>
      <c r="F18" s="137" t="s">
        <v>60</v>
      </c>
      <c r="G18" s="359">
        <v>200</v>
      </c>
      <c r="H18" s="359"/>
      <c r="I18" s="242">
        <v>0.8</v>
      </c>
      <c r="J18" s="20">
        <v>0</v>
      </c>
      <c r="K18" s="46">
        <v>24.6</v>
      </c>
      <c r="L18" s="241">
        <v>101.2</v>
      </c>
      <c r="M18" s="242">
        <v>0</v>
      </c>
      <c r="N18" s="19">
        <v>0.04</v>
      </c>
      <c r="O18" s="20">
        <v>140</v>
      </c>
      <c r="P18" s="20">
        <v>100</v>
      </c>
      <c r="Q18" s="46">
        <v>0</v>
      </c>
      <c r="R18" s="242">
        <v>21.6</v>
      </c>
      <c r="S18" s="20">
        <v>3.4</v>
      </c>
      <c r="T18" s="20">
        <v>29.25</v>
      </c>
      <c r="U18" s="20">
        <v>1.26</v>
      </c>
      <c r="V18" s="20">
        <v>8.68</v>
      </c>
      <c r="W18" s="20">
        <v>0</v>
      </c>
      <c r="X18" s="20">
        <v>0</v>
      </c>
      <c r="Y18" s="46">
        <v>0</v>
      </c>
    </row>
    <row r="19" spans="2:25" s="16" customFormat="1" ht="26.4" customHeight="1" x14ac:dyDescent="0.3">
      <c r="B19" s="580"/>
      <c r="C19" s="205"/>
      <c r="D19" s="461">
        <v>119</v>
      </c>
      <c r="E19" s="115" t="s">
        <v>50</v>
      </c>
      <c r="F19" s="113" t="s">
        <v>50</v>
      </c>
      <c r="G19" s="161">
        <v>20</v>
      </c>
      <c r="H19" s="112"/>
      <c r="I19" s="214">
        <v>1.4</v>
      </c>
      <c r="J19" s="15">
        <v>0.14000000000000001</v>
      </c>
      <c r="K19" s="39">
        <v>8.8000000000000007</v>
      </c>
      <c r="L19" s="222">
        <v>48</v>
      </c>
      <c r="M19" s="214">
        <v>0.02</v>
      </c>
      <c r="N19" s="17">
        <v>6.0000000000000001E-3</v>
      </c>
      <c r="O19" s="15">
        <v>0</v>
      </c>
      <c r="P19" s="15">
        <v>0</v>
      </c>
      <c r="Q19" s="39">
        <v>0</v>
      </c>
      <c r="R19" s="214">
        <v>7.4</v>
      </c>
      <c r="S19" s="15">
        <v>43.6</v>
      </c>
      <c r="T19" s="15">
        <v>13</v>
      </c>
      <c r="U19" s="17">
        <v>0.56000000000000005</v>
      </c>
      <c r="V19" s="15">
        <v>18.600000000000001</v>
      </c>
      <c r="W19" s="15">
        <v>5.9999999999999995E-4</v>
      </c>
      <c r="X19" s="17">
        <v>1E-3</v>
      </c>
      <c r="Y19" s="39">
        <v>0</v>
      </c>
    </row>
    <row r="20" spans="2:25" s="16" customFormat="1" ht="26.4" customHeight="1" x14ac:dyDescent="0.3">
      <c r="B20" s="580"/>
      <c r="C20" s="205"/>
      <c r="D20" s="461">
        <v>120</v>
      </c>
      <c r="E20" s="115" t="s">
        <v>43</v>
      </c>
      <c r="F20" s="113" t="s">
        <v>43</v>
      </c>
      <c r="G20" s="147">
        <v>20</v>
      </c>
      <c r="H20" s="147"/>
      <c r="I20" s="242">
        <v>1.1399999999999999</v>
      </c>
      <c r="J20" s="20">
        <v>0.22</v>
      </c>
      <c r="K20" s="46">
        <v>7.44</v>
      </c>
      <c r="L20" s="360">
        <v>36.26</v>
      </c>
      <c r="M20" s="242">
        <v>0.02</v>
      </c>
      <c r="N20" s="19">
        <v>2.4E-2</v>
      </c>
      <c r="O20" s="20">
        <v>0.08</v>
      </c>
      <c r="P20" s="20">
        <v>0</v>
      </c>
      <c r="Q20" s="46">
        <v>0</v>
      </c>
      <c r="R20" s="242">
        <v>6.8</v>
      </c>
      <c r="S20" s="20">
        <v>24</v>
      </c>
      <c r="T20" s="20">
        <v>8.1999999999999993</v>
      </c>
      <c r="U20" s="20">
        <v>0.46</v>
      </c>
      <c r="V20" s="20">
        <v>73.5</v>
      </c>
      <c r="W20" s="20">
        <v>2E-3</v>
      </c>
      <c r="X20" s="20">
        <v>2E-3</v>
      </c>
      <c r="Y20" s="46">
        <v>1.2E-2</v>
      </c>
    </row>
    <row r="21" spans="2:25" s="34" customFormat="1" ht="26.4" customHeight="1" x14ac:dyDescent="0.3">
      <c r="B21" s="579"/>
      <c r="C21" s="309"/>
      <c r="D21" s="226"/>
      <c r="E21" s="120"/>
      <c r="F21" s="135" t="s">
        <v>20</v>
      </c>
      <c r="G21" s="254">
        <f>SUM(G14:G20)</f>
        <v>780</v>
      </c>
      <c r="H21" s="254"/>
      <c r="I21" s="178">
        <f t="shared" ref="I21:Y21" si="1">SUM(I14:I20)</f>
        <v>38.759999999999991</v>
      </c>
      <c r="J21" s="32">
        <f t="shared" si="1"/>
        <v>37.510000000000005</v>
      </c>
      <c r="K21" s="67">
        <f t="shared" si="1"/>
        <v>102.92999999999999</v>
      </c>
      <c r="L21" s="511">
        <f>L14+L15+L16+L17+L18+L19+L20</f>
        <v>914.36000000000013</v>
      </c>
      <c r="M21" s="178">
        <f t="shared" si="1"/>
        <v>0.46000000000000008</v>
      </c>
      <c r="N21" s="32">
        <f t="shared" si="1"/>
        <v>0.39000000000000007</v>
      </c>
      <c r="O21" s="32">
        <f t="shared" si="1"/>
        <v>184.09</v>
      </c>
      <c r="P21" s="32">
        <f t="shared" si="1"/>
        <v>258.89999999999998</v>
      </c>
      <c r="Q21" s="67">
        <f t="shared" si="1"/>
        <v>0.34</v>
      </c>
      <c r="R21" s="178">
        <f t="shared" si="1"/>
        <v>171.11</v>
      </c>
      <c r="S21" s="32">
        <f t="shared" si="1"/>
        <v>491.82</v>
      </c>
      <c r="T21" s="32">
        <f t="shared" si="1"/>
        <v>139.43</v>
      </c>
      <c r="U21" s="32">
        <f t="shared" si="1"/>
        <v>6.31</v>
      </c>
      <c r="V21" s="32">
        <f t="shared" si="1"/>
        <v>946.64999999999986</v>
      </c>
      <c r="W21" s="32">
        <f t="shared" si="1"/>
        <v>1.243E-2</v>
      </c>
      <c r="X21" s="32">
        <f t="shared" si="1"/>
        <v>1.9390000000000004E-2</v>
      </c>
      <c r="Y21" s="67">
        <f t="shared" si="1"/>
        <v>0.31900000000000006</v>
      </c>
    </row>
    <row r="22" spans="2:25" s="34" customFormat="1" ht="26.4" customHeight="1" thickBot="1" x14ac:dyDescent="0.35">
      <c r="B22" s="611"/>
      <c r="C22" s="121"/>
      <c r="D22" s="234"/>
      <c r="E22" s="118"/>
      <c r="F22" s="136" t="s">
        <v>21</v>
      </c>
      <c r="G22" s="174"/>
      <c r="H22" s="174"/>
      <c r="I22" s="180"/>
      <c r="J22" s="51"/>
      <c r="K22" s="104"/>
      <c r="L22" s="393">
        <f>L21/23.5</f>
        <v>38.908936170212769</v>
      </c>
      <c r="M22" s="180"/>
      <c r="N22" s="51"/>
      <c r="O22" s="51"/>
      <c r="P22" s="51"/>
      <c r="Q22" s="104"/>
      <c r="R22" s="180"/>
      <c r="S22" s="51"/>
      <c r="T22" s="51"/>
      <c r="U22" s="51"/>
      <c r="V22" s="51"/>
      <c r="W22" s="51"/>
      <c r="X22" s="51"/>
      <c r="Y22" s="104"/>
    </row>
    <row r="23" spans="2:25" x14ac:dyDescent="0.3">
      <c r="B23" s="9"/>
      <c r="C23" s="9"/>
      <c r="D23" s="208"/>
      <c r="E23" s="208"/>
      <c r="F23" s="28"/>
      <c r="G23" s="28"/>
      <c r="H23" s="28"/>
      <c r="I23" s="192"/>
      <c r="J23" s="191"/>
      <c r="K23" s="28"/>
      <c r="L23" s="193"/>
      <c r="M23" s="28"/>
      <c r="N23" s="28"/>
      <c r="O23" s="28"/>
      <c r="P23" s="194"/>
      <c r="Q23" s="194"/>
      <c r="R23" s="194"/>
      <c r="S23" s="194"/>
      <c r="T23" s="194"/>
      <c r="U23" s="194"/>
      <c r="V23" s="194"/>
      <c r="W23" s="194"/>
      <c r="X23" s="194"/>
      <c r="Y23" s="194"/>
    </row>
    <row r="24" spans="2:25" x14ac:dyDescent="0.3">
      <c r="M24" s="406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topLeftCell="A4" zoomScale="60" zoomScaleNormal="60" workbookViewId="0">
      <selection activeCell="G10" sqref="G10:Y10"/>
    </sheetView>
  </sheetViews>
  <sheetFormatPr defaultRowHeight="14.4" x14ac:dyDescent="0.3"/>
  <cols>
    <col min="2" max="3" width="16.88671875" customWidth="1"/>
    <col min="4" max="4" width="15.6640625" style="5" customWidth="1"/>
    <col min="5" max="5" width="22.44140625" style="101" customWidth="1"/>
    <col min="6" max="6" width="78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3.109375" customWidth="1"/>
    <col min="13" max="13" width="18.44140625" customWidth="1"/>
    <col min="17" max="17" width="9.88671875" customWidth="1"/>
    <col min="23" max="23" width="11" customWidth="1"/>
    <col min="24" max="24" width="14.5546875" customWidth="1"/>
  </cols>
  <sheetData>
    <row r="2" spans="2:25" ht="22.8" x14ac:dyDescent="0.4">
      <c r="B2" s="547" t="s">
        <v>1</v>
      </c>
      <c r="C2" s="547"/>
      <c r="D2" s="619"/>
      <c r="E2" s="620" t="s">
        <v>3</v>
      </c>
      <c r="F2" s="547"/>
      <c r="G2" s="549" t="s">
        <v>2</v>
      </c>
      <c r="H2" s="575">
        <v>15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209"/>
      <c r="E3" s="210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2" t="s">
        <v>0</v>
      </c>
      <c r="C4" s="842"/>
      <c r="D4" s="845" t="s">
        <v>134</v>
      </c>
      <c r="E4" s="842" t="s">
        <v>37</v>
      </c>
      <c r="F4" s="844" t="s">
        <v>36</v>
      </c>
      <c r="G4" s="844" t="s">
        <v>25</v>
      </c>
      <c r="H4" s="844" t="s">
        <v>35</v>
      </c>
      <c r="I4" s="848" t="s">
        <v>22</v>
      </c>
      <c r="J4" s="849"/>
      <c r="K4" s="850"/>
      <c r="L4" s="845" t="s">
        <v>135</v>
      </c>
      <c r="M4" s="835" t="s">
        <v>23</v>
      </c>
      <c r="N4" s="840"/>
      <c r="O4" s="854"/>
      <c r="P4" s="854"/>
      <c r="Q4" s="855"/>
      <c r="R4" s="839" t="s">
        <v>24</v>
      </c>
      <c r="S4" s="840"/>
      <c r="T4" s="840"/>
      <c r="U4" s="840"/>
      <c r="V4" s="840"/>
      <c r="W4" s="840"/>
      <c r="X4" s="840"/>
      <c r="Y4" s="841"/>
    </row>
    <row r="5" spans="2:25" s="16" customFormat="1" ht="47.4" thickBot="1" x14ac:dyDescent="0.35">
      <c r="B5" s="843"/>
      <c r="C5" s="847"/>
      <c r="D5" s="846"/>
      <c r="E5" s="843"/>
      <c r="F5" s="843"/>
      <c r="G5" s="843"/>
      <c r="H5" s="843"/>
      <c r="I5" s="304" t="s">
        <v>26</v>
      </c>
      <c r="J5" s="297" t="s">
        <v>27</v>
      </c>
      <c r="K5" s="456" t="s">
        <v>28</v>
      </c>
      <c r="L5" s="860"/>
      <c r="M5" s="304" t="s">
        <v>29</v>
      </c>
      <c r="N5" s="304" t="s">
        <v>93</v>
      </c>
      <c r="O5" s="297" t="s">
        <v>30</v>
      </c>
      <c r="P5" s="455" t="s">
        <v>94</v>
      </c>
      <c r="Q5" s="456" t="s">
        <v>95</v>
      </c>
      <c r="R5" s="304" t="s">
        <v>31</v>
      </c>
      <c r="S5" s="297" t="s">
        <v>32</v>
      </c>
      <c r="T5" s="297" t="s">
        <v>33</v>
      </c>
      <c r="U5" s="456" t="s">
        <v>34</v>
      </c>
      <c r="V5" s="304" t="s">
        <v>96</v>
      </c>
      <c r="W5" s="304" t="s">
        <v>97</v>
      </c>
      <c r="X5" s="304" t="s">
        <v>98</v>
      </c>
      <c r="Y5" s="405" t="s">
        <v>99</v>
      </c>
    </row>
    <row r="6" spans="2:25" s="16" customFormat="1" ht="21.75" customHeight="1" x14ac:dyDescent="0.3">
      <c r="B6" s="621"/>
      <c r="C6" s="623"/>
      <c r="D6" s="334">
        <v>284</v>
      </c>
      <c r="E6" s="570">
        <v>284</v>
      </c>
      <c r="F6" s="716" t="s">
        <v>155</v>
      </c>
      <c r="G6" s="717">
        <v>75</v>
      </c>
      <c r="H6" s="133"/>
      <c r="I6" s="293">
        <v>4.21</v>
      </c>
      <c r="J6" s="49">
        <v>1.1299999999999999</v>
      </c>
      <c r="K6" s="331">
        <v>20.86</v>
      </c>
      <c r="L6" s="718">
        <v>111.57</v>
      </c>
      <c r="M6" s="718">
        <v>0.02</v>
      </c>
      <c r="N6" s="293">
        <v>0.05</v>
      </c>
      <c r="O6" s="49">
        <v>2.84</v>
      </c>
      <c r="P6" s="49">
        <v>0</v>
      </c>
      <c r="Q6" s="50">
        <v>0.01</v>
      </c>
      <c r="R6" s="292">
        <v>39.130000000000003</v>
      </c>
      <c r="S6" s="49">
        <v>44.98</v>
      </c>
      <c r="T6" s="49">
        <v>9.48</v>
      </c>
      <c r="U6" s="49">
        <v>1.45</v>
      </c>
      <c r="V6" s="49">
        <v>180.51</v>
      </c>
      <c r="W6" s="49">
        <v>2.8E-3</v>
      </c>
      <c r="X6" s="49">
        <v>5.4000000000000003E-3</v>
      </c>
      <c r="Y6" s="50">
        <v>0.01</v>
      </c>
    </row>
    <row r="7" spans="2:25" s="34" customFormat="1" ht="26.4" customHeight="1" x14ac:dyDescent="0.3">
      <c r="B7" s="585"/>
      <c r="C7" s="115"/>
      <c r="D7" s="458">
        <v>166</v>
      </c>
      <c r="E7" s="147" t="s">
        <v>55</v>
      </c>
      <c r="F7" s="137" t="s">
        <v>166</v>
      </c>
      <c r="G7" s="540">
        <v>205</v>
      </c>
      <c r="H7" s="91"/>
      <c r="I7" s="242">
        <v>8.7799999999999994</v>
      </c>
      <c r="J7" s="20">
        <v>8.33</v>
      </c>
      <c r="K7" s="21">
        <v>32.869999999999997</v>
      </c>
      <c r="L7" s="169">
        <v>241.61</v>
      </c>
      <c r="M7" s="169">
        <v>0.15</v>
      </c>
      <c r="N7" s="19">
        <v>0.24</v>
      </c>
      <c r="O7" s="20">
        <v>0.99</v>
      </c>
      <c r="P7" s="20">
        <v>40</v>
      </c>
      <c r="Q7" s="21">
        <v>0.16</v>
      </c>
      <c r="R7" s="242">
        <v>211.94</v>
      </c>
      <c r="S7" s="20">
        <v>217.43</v>
      </c>
      <c r="T7" s="20">
        <v>47.11</v>
      </c>
      <c r="U7" s="20">
        <v>0.98</v>
      </c>
      <c r="V7" s="20">
        <v>289.45999999999998</v>
      </c>
      <c r="W7" s="20">
        <v>1.6379999999999999E-2</v>
      </c>
      <c r="X7" s="20">
        <v>4.1700000000000001E-3</v>
      </c>
      <c r="Y7" s="46">
        <v>0.04</v>
      </c>
    </row>
    <row r="8" spans="2:25" s="34" customFormat="1" ht="26.4" customHeight="1" x14ac:dyDescent="0.3">
      <c r="B8" s="585"/>
      <c r="C8" s="115"/>
      <c r="D8" s="458">
        <v>159</v>
      </c>
      <c r="E8" s="147" t="s">
        <v>41</v>
      </c>
      <c r="F8" s="137" t="s">
        <v>107</v>
      </c>
      <c r="G8" s="540">
        <v>200</v>
      </c>
      <c r="H8" s="91"/>
      <c r="I8" s="242">
        <v>0.2</v>
      </c>
      <c r="J8" s="20">
        <v>0</v>
      </c>
      <c r="K8" s="21">
        <v>19.8</v>
      </c>
      <c r="L8" s="169">
        <v>80</v>
      </c>
      <c r="M8" s="169">
        <v>0</v>
      </c>
      <c r="N8" s="19">
        <v>0</v>
      </c>
      <c r="O8" s="20">
        <v>9.1999999999999993</v>
      </c>
      <c r="P8" s="20">
        <v>0</v>
      </c>
      <c r="Q8" s="46">
        <v>0</v>
      </c>
      <c r="R8" s="19">
        <v>14.58</v>
      </c>
      <c r="S8" s="20">
        <v>7.12</v>
      </c>
      <c r="T8" s="20">
        <v>7.3</v>
      </c>
      <c r="U8" s="20">
        <v>0.86</v>
      </c>
      <c r="V8" s="20">
        <v>13.56</v>
      </c>
      <c r="W8" s="20">
        <v>0</v>
      </c>
      <c r="X8" s="20">
        <v>0</v>
      </c>
      <c r="Y8" s="46">
        <v>0</v>
      </c>
    </row>
    <row r="9" spans="2:25" s="34" customFormat="1" ht="26.4" customHeight="1" x14ac:dyDescent="0.3">
      <c r="B9" s="585"/>
      <c r="C9" s="115"/>
      <c r="D9" s="461">
        <v>121</v>
      </c>
      <c r="E9" s="91" t="s">
        <v>13</v>
      </c>
      <c r="F9" s="137" t="s">
        <v>46</v>
      </c>
      <c r="G9" s="534">
        <v>35</v>
      </c>
      <c r="H9" s="115"/>
      <c r="I9" s="19">
        <v>2.63</v>
      </c>
      <c r="J9" s="20">
        <v>1.01</v>
      </c>
      <c r="K9" s="21">
        <v>17.43</v>
      </c>
      <c r="L9" s="252">
        <v>91.7</v>
      </c>
      <c r="M9" s="242">
        <v>0.04</v>
      </c>
      <c r="N9" s="20">
        <v>0.01</v>
      </c>
      <c r="O9" s="20">
        <v>0</v>
      </c>
      <c r="P9" s="20">
        <v>0</v>
      </c>
      <c r="Q9" s="46">
        <v>0</v>
      </c>
      <c r="R9" s="19">
        <v>6.65</v>
      </c>
      <c r="S9" s="20">
        <v>22.75</v>
      </c>
      <c r="T9" s="20">
        <v>4.55</v>
      </c>
      <c r="U9" s="20">
        <v>0.42</v>
      </c>
      <c r="V9" s="20">
        <v>32.200000000000003</v>
      </c>
      <c r="W9" s="20">
        <v>0</v>
      </c>
      <c r="X9" s="20">
        <v>0</v>
      </c>
      <c r="Y9" s="46">
        <v>0</v>
      </c>
    </row>
    <row r="10" spans="2:25" s="34" customFormat="1" ht="26.4" customHeight="1" x14ac:dyDescent="0.3">
      <c r="B10" s="585"/>
      <c r="C10" s="115"/>
      <c r="D10" s="458">
        <v>120</v>
      </c>
      <c r="E10" s="147" t="s">
        <v>14</v>
      </c>
      <c r="F10" s="113" t="s">
        <v>43</v>
      </c>
      <c r="G10" s="115">
        <v>40</v>
      </c>
      <c r="H10" s="309"/>
      <c r="I10" s="19">
        <v>2.64</v>
      </c>
      <c r="J10" s="20">
        <v>0.48</v>
      </c>
      <c r="K10" s="21">
        <v>16.079999999999998</v>
      </c>
      <c r="L10" s="169">
        <v>79.2</v>
      </c>
      <c r="M10" s="19">
        <v>7.0000000000000007E-2</v>
      </c>
      <c r="N10" s="19">
        <v>0.03</v>
      </c>
      <c r="O10" s="20">
        <v>0</v>
      </c>
      <c r="P10" s="20">
        <v>0</v>
      </c>
      <c r="Q10" s="21">
        <v>0</v>
      </c>
      <c r="R10" s="242">
        <v>11.6</v>
      </c>
      <c r="S10" s="20">
        <v>60</v>
      </c>
      <c r="T10" s="20">
        <v>18.8</v>
      </c>
      <c r="U10" s="20">
        <v>1.56</v>
      </c>
      <c r="V10" s="20">
        <v>94</v>
      </c>
      <c r="W10" s="20">
        <v>1.6999999999999999E-3</v>
      </c>
      <c r="X10" s="20">
        <v>2.2000000000000001E-3</v>
      </c>
      <c r="Y10" s="46">
        <v>0.01</v>
      </c>
    </row>
    <row r="11" spans="2:25" s="34" customFormat="1" ht="26.4" customHeight="1" x14ac:dyDescent="0.3">
      <c r="B11" s="585"/>
      <c r="C11" s="115"/>
      <c r="D11" s="458"/>
      <c r="E11" s="147"/>
      <c r="F11" s="135" t="s">
        <v>20</v>
      </c>
      <c r="G11" s="450">
        <f>G6+G7+G8+G9+G10</f>
        <v>555</v>
      </c>
      <c r="H11" s="449"/>
      <c r="I11" s="452">
        <f t="shared" ref="I11:Y11" si="0">I6+I7+I8+I9+I10</f>
        <v>18.459999999999997</v>
      </c>
      <c r="J11" s="451">
        <f t="shared" si="0"/>
        <v>10.950000000000001</v>
      </c>
      <c r="K11" s="454">
        <f t="shared" si="0"/>
        <v>107.04</v>
      </c>
      <c r="L11" s="502">
        <f t="shared" si="0"/>
        <v>604.08000000000004</v>
      </c>
      <c r="M11" s="685">
        <f t="shared" si="0"/>
        <v>0.28000000000000003</v>
      </c>
      <c r="N11" s="684">
        <f t="shared" si="0"/>
        <v>0.32999999999999996</v>
      </c>
      <c r="O11" s="451">
        <f t="shared" si="0"/>
        <v>13.03</v>
      </c>
      <c r="P11" s="451">
        <f t="shared" si="0"/>
        <v>40</v>
      </c>
      <c r="Q11" s="454">
        <f t="shared" si="0"/>
        <v>0.17</v>
      </c>
      <c r="R11" s="452">
        <f t="shared" si="0"/>
        <v>283.89999999999998</v>
      </c>
      <c r="S11" s="451">
        <f t="shared" si="0"/>
        <v>352.28000000000003</v>
      </c>
      <c r="T11" s="451">
        <f t="shared" si="0"/>
        <v>87.24</v>
      </c>
      <c r="U11" s="451">
        <f t="shared" si="0"/>
        <v>5.27</v>
      </c>
      <c r="V11" s="451">
        <f t="shared" si="0"/>
        <v>609.73</v>
      </c>
      <c r="W11" s="451">
        <f t="shared" si="0"/>
        <v>2.0879999999999999E-2</v>
      </c>
      <c r="X11" s="451">
        <f t="shared" si="0"/>
        <v>1.1770000000000001E-2</v>
      </c>
      <c r="Y11" s="453">
        <f t="shared" si="0"/>
        <v>6.0000000000000005E-2</v>
      </c>
    </row>
    <row r="12" spans="2:25" s="34" customFormat="1" ht="26.4" customHeight="1" thickBot="1" x14ac:dyDescent="0.35">
      <c r="B12" s="601"/>
      <c r="C12" s="120"/>
      <c r="D12" s="234"/>
      <c r="E12" s="174"/>
      <c r="F12" s="136" t="s">
        <v>21</v>
      </c>
      <c r="G12" s="234"/>
      <c r="H12" s="227"/>
      <c r="I12" s="217"/>
      <c r="J12" s="131"/>
      <c r="K12" s="199"/>
      <c r="L12" s="519">
        <f>L11/23.5</f>
        <v>25.705531914893619</v>
      </c>
      <c r="M12" s="686"/>
      <c r="N12" s="185"/>
      <c r="O12" s="131"/>
      <c r="P12" s="131"/>
      <c r="Q12" s="199"/>
      <c r="R12" s="217"/>
      <c r="S12" s="131"/>
      <c r="T12" s="131"/>
      <c r="U12" s="131"/>
      <c r="V12" s="131"/>
      <c r="W12" s="131"/>
      <c r="X12" s="131"/>
      <c r="Y12" s="132"/>
    </row>
    <row r="13" spans="2:25" s="16" customFormat="1" ht="26.4" customHeight="1" x14ac:dyDescent="0.3">
      <c r="B13" s="609" t="s">
        <v>6</v>
      </c>
      <c r="C13" s="133"/>
      <c r="D13" s="475">
        <v>262</v>
      </c>
      <c r="E13" s="724" t="s">
        <v>7</v>
      </c>
      <c r="F13" s="624" t="s">
        <v>157</v>
      </c>
      <c r="G13" s="745">
        <v>60</v>
      </c>
      <c r="H13" s="197"/>
      <c r="I13" s="379">
        <v>4.0599999999999996</v>
      </c>
      <c r="J13" s="320">
        <v>7.89</v>
      </c>
      <c r="K13" s="321">
        <v>3.88</v>
      </c>
      <c r="L13" s="412">
        <v>108.18</v>
      </c>
      <c r="M13" s="718">
        <v>0.03</v>
      </c>
      <c r="N13" s="726">
        <v>0.05</v>
      </c>
      <c r="O13" s="320">
        <v>1.92</v>
      </c>
      <c r="P13" s="320">
        <v>130</v>
      </c>
      <c r="Q13" s="320">
        <v>6</v>
      </c>
      <c r="R13" s="292">
        <v>19.61</v>
      </c>
      <c r="S13" s="49">
        <v>64.08</v>
      </c>
      <c r="T13" s="49">
        <v>15.7</v>
      </c>
      <c r="U13" s="49">
        <v>0.62</v>
      </c>
      <c r="V13" s="49">
        <v>138.62</v>
      </c>
      <c r="W13" s="49">
        <v>9.7999999999999997E-3</v>
      </c>
      <c r="X13" s="49">
        <v>7.4000000000000003E-3</v>
      </c>
      <c r="Y13" s="50">
        <v>0.1</v>
      </c>
    </row>
    <row r="14" spans="2:25" s="16" customFormat="1" ht="26.4" customHeight="1" x14ac:dyDescent="0.3">
      <c r="B14" s="577"/>
      <c r="C14" s="114"/>
      <c r="D14" s="147">
        <v>34</v>
      </c>
      <c r="E14" s="147" t="s">
        <v>8</v>
      </c>
      <c r="F14" s="308" t="s">
        <v>67</v>
      </c>
      <c r="G14" s="534">
        <v>200</v>
      </c>
      <c r="H14" s="147"/>
      <c r="I14" s="220">
        <v>9</v>
      </c>
      <c r="J14" s="76">
        <v>5.6</v>
      </c>
      <c r="K14" s="77">
        <v>13.8</v>
      </c>
      <c r="L14" s="189">
        <v>141</v>
      </c>
      <c r="M14" s="189">
        <v>0.24</v>
      </c>
      <c r="N14" s="187">
        <v>0.1</v>
      </c>
      <c r="O14" s="76">
        <v>1.1599999999999999</v>
      </c>
      <c r="P14" s="76">
        <v>160</v>
      </c>
      <c r="Q14" s="186">
        <v>0</v>
      </c>
      <c r="R14" s="220">
        <v>45.56</v>
      </c>
      <c r="S14" s="76">
        <v>86.52</v>
      </c>
      <c r="T14" s="76">
        <v>28.94</v>
      </c>
      <c r="U14" s="76">
        <v>2.16</v>
      </c>
      <c r="V14" s="76">
        <v>499.2</v>
      </c>
      <c r="W14" s="76">
        <v>4.0000000000000001E-3</v>
      </c>
      <c r="X14" s="76">
        <v>2E-3</v>
      </c>
      <c r="Y14" s="186">
        <v>0.02</v>
      </c>
    </row>
    <row r="15" spans="2:25" s="34" customFormat="1" ht="26.4" customHeight="1" x14ac:dyDescent="0.3">
      <c r="B15" s="579"/>
      <c r="C15" s="309"/>
      <c r="D15" s="458">
        <v>221</v>
      </c>
      <c r="E15" s="115" t="s">
        <v>9</v>
      </c>
      <c r="F15" s="154" t="s">
        <v>156</v>
      </c>
      <c r="G15" s="206">
        <v>90</v>
      </c>
      <c r="H15" s="91"/>
      <c r="I15" s="325">
        <v>18.52</v>
      </c>
      <c r="J15" s="83">
        <v>15.91</v>
      </c>
      <c r="K15" s="88">
        <v>10.69</v>
      </c>
      <c r="L15" s="387">
        <v>261.14999999999998</v>
      </c>
      <c r="M15" s="169">
        <v>0.08</v>
      </c>
      <c r="N15" s="19">
        <v>0.14000000000000001</v>
      </c>
      <c r="O15" s="20">
        <v>1.1100000000000001</v>
      </c>
      <c r="P15" s="20">
        <v>30</v>
      </c>
      <c r="Q15" s="46">
        <v>0.1</v>
      </c>
      <c r="R15" s="19">
        <v>79.52</v>
      </c>
      <c r="S15" s="20">
        <v>173</v>
      </c>
      <c r="T15" s="20">
        <v>20.9</v>
      </c>
      <c r="U15" s="20">
        <v>1.29</v>
      </c>
      <c r="V15" s="20">
        <v>206.55</v>
      </c>
      <c r="W15" s="20">
        <v>4.3E-3</v>
      </c>
      <c r="X15" s="20">
        <v>1.1000000000000001E-3</v>
      </c>
      <c r="Y15" s="46">
        <v>0.1</v>
      </c>
    </row>
    <row r="16" spans="2:25" s="34" customFormat="1" ht="35.25" customHeight="1" x14ac:dyDescent="0.3">
      <c r="B16" s="579"/>
      <c r="C16" s="309"/>
      <c r="D16" s="458">
        <v>52</v>
      </c>
      <c r="E16" s="115" t="s">
        <v>57</v>
      </c>
      <c r="F16" s="154" t="s">
        <v>110</v>
      </c>
      <c r="G16" s="115">
        <v>150</v>
      </c>
      <c r="H16" s="91"/>
      <c r="I16" s="220">
        <v>3.15</v>
      </c>
      <c r="J16" s="76">
        <v>4.5</v>
      </c>
      <c r="K16" s="186">
        <v>17.55</v>
      </c>
      <c r="L16" s="324">
        <v>122.85</v>
      </c>
      <c r="M16" s="166">
        <v>0.16</v>
      </c>
      <c r="N16" s="17">
        <v>0.11</v>
      </c>
      <c r="O16" s="15">
        <v>25.3</v>
      </c>
      <c r="P16" s="15">
        <v>15</v>
      </c>
      <c r="Q16" s="39">
        <v>0.03</v>
      </c>
      <c r="R16" s="214">
        <v>16.260000000000002</v>
      </c>
      <c r="S16" s="15">
        <v>94.6</v>
      </c>
      <c r="T16" s="15">
        <v>35.32</v>
      </c>
      <c r="U16" s="15">
        <v>15.9</v>
      </c>
      <c r="V16" s="15">
        <v>807.75</v>
      </c>
      <c r="W16" s="15">
        <v>8.0000000000000002E-3</v>
      </c>
      <c r="X16" s="15">
        <v>1E-3</v>
      </c>
      <c r="Y16" s="39">
        <v>4.4999999999999998E-2</v>
      </c>
    </row>
    <row r="17" spans="2:25" s="16" customFormat="1" ht="39" customHeight="1" x14ac:dyDescent="0.3">
      <c r="B17" s="580"/>
      <c r="C17" s="205"/>
      <c r="D17" s="124">
        <v>114</v>
      </c>
      <c r="E17" s="112" t="s">
        <v>41</v>
      </c>
      <c r="F17" s="306" t="s">
        <v>47</v>
      </c>
      <c r="G17" s="544">
        <v>200</v>
      </c>
      <c r="H17" s="114"/>
      <c r="I17" s="17">
        <v>0.2</v>
      </c>
      <c r="J17" s="15">
        <v>0</v>
      </c>
      <c r="K17" s="18">
        <v>11</v>
      </c>
      <c r="L17" s="166">
        <v>44.8</v>
      </c>
      <c r="M17" s="166">
        <v>0</v>
      </c>
      <c r="N17" s="17">
        <v>0</v>
      </c>
      <c r="O17" s="15">
        <v>0.08</v>
      </c>
      <c r="P17" s="15">
        <v>0</v>
      </c>
      <c r="Q17" s="39">
        <v>0</v>
      </c>
      <c r="R17" s="17">
        <v>13.56</v>
      </c>
      <c r="S17" s="15">
        <v>7.66</v>
      </c>
      <c r="T17" s="15">
        <v>4.08</v>
      </c>
      <c r="U17" s="15">
        <v>0.8</v>
      </c>
      <c r="V17" s="15">
        <v>0.68</v>
      </c>
      <c r="W17" s="15">
        <v>0</v>
      </c>
      <c r="X17" s="15">
        <v>0</v>
      </c>
      <c r="Y17" s="39">
        <v>0</v>
      </c>
    </row>
    <row r="18" spans="2:25" s="16" customFormat="1" ht="26.4" customHeight="1" x14ac:dyDescent="0.3">
      <c r="B18" s="580"/>
      <c r="C18" s="205"/>
      <c r="D18" s="461">
        <v>119</v>
      </c>
      <c r="E18" s="115" t="s">
        <v>13</v>
      </c>
      <c r="F18" s="182" t="s">
        <v>50</v>
      </c>
      <c r="G18" s="161">
        <v>20</v>
      </c>
      <c r="H18" s="112"/>
      <c r="I18" s="214">
        <v>1.4</v>
      </c>
      <c r="J18" s="15">
        <v>0.14000000000000001</v>
      </c>
      <c r="K18" s="39">
        <v>8.8000000000000007</v>
      </c>
      <c r="L18" s="222">
        <v>48</v>
      </c>
      <c r="M18" s="214">
        <v>0.02</v>
      </c>
      <c r="N18" s="17">
        <v>6.0000000000000001E-3</v>
      </c>
      <c r="O18" s="15">
        <v>0</v>
      </c>
      <c r="P18" s="15">
        <v>0</v>
      </c>
      <c r="Q18" s="39">
        <v>0</v>
      </c>
      <c r="R18" s="214">
        <v>7.4</v>
      </c>
      <c r="S18" s="15">
        <v>43.6</v>
      </c>
      <c r="T18" s="15">
        <v>13</v>
      </c>
      <c r="U18" s="17">
        <v>0.56000000000000005</v>
      </c>
      <c r="V18" s="15">
        <v>18.600000000000001</v>
      </c>
      <c r="W18" s="15">
        <v>5.9999999999999995E-4</v>
      </c>
      <c r="X18" s="17">
        <v>1E-3</v>
      </c>
      <c r="Y18" s="39">
        <v>0</v>
      </c>
    </row>
    <row r="19" spans="2:25" s="16" customFormat="1" ht="26.4" customHeight="1" x14ac:dyDescent="0.3">
      <c r="B19" s="580"/>
      <c r="C19" s="205"/>
      <c r="D19" s="458">
        <v>120</v>
      </c>
      <c r="E19" s="115" t="s">
        <v>14</v>
      </c>
      <c r="F19" s="182" t="s">
        <v>43</v>
      </c>
      <c r="G19" s="114">
        <v>30</v>
      </c>
      <c r="H19" s="229"/>
      <c r="I19" s="214">
        <v>1.71</v>
      </c>
      <c r="J19" s="15">
        <v>0.33</v>
      </c>
      <c r="K19" s="39">
        <v>11.16</v>
      </c>
      <c r="L19" s="175">
        <v>54.39</v>
      </c>
      <c r="M19" s="166">
        <v>0.02</v>
      </c>
      <c r="N19" s="17">
        <v>0.03</v>
      </c>
      <c r="O19" s="15">
        <v>0.1</v>
      </c>
      <c r="P19" s="15">
        <v>0</v>
      </c>
      <c r="Q19" s="18">
        <v>0</v>
      </c>
      <c r="R19" s="214">
        <v>8.5</v>
      </c>
      <c r="S19" s="15">
        <v>30</v>
      </c>
      <c r="T19" s="15">
        <v>10.25</v>
      </c>
      <c r="U19" s="15">
        <v>0.56999999999999995</v>
      </c>
      <c r="V19" s="15">
        <v>91.87</v>
      </c>
      <c r="W19" s="15">
        <v>2.5000000000000001E-3</v>
      </c>
      <c r="X19" s="15">
        <v>2.5000000000000001E-3</v>
      </c>
      <c r="Y19" s="39">
        <v>0.02</v>
      </c>
    </row>
    <row r="20" spans="2:25" s="34" customFormat="1" ht="26.4" customHeight="1" x14ac:dyDescent="0.3">
      <c r="B20" s="579"/>
      <c r="C20" s="309"/>
      <c r="D20" s="226"/>
      <c r="E20" s="120"/>
      <c r="F20" s="156" t="s">
        <v>20</v>
      </c>
      <c r="G20" s="171">
        <f>SUM(G13:G19)</f>
        <v>750</v>
      </c>
      <c r="H20" s="328"/>
      <c r="I20" s="356">
        <f>I13+I14+I15+I16+I17+I18+I19</f>
        <v>38.04</v>
      </c>
      <c r="J20" s="75">
        <f t="shared" ref="J20:M20" si="1">J13+J14+J15+J16+J17+J18+J19</f>
        <v>34.369999999999997</v>
      </c>
      <c r="K20" s="236">
        <f t="shared" si="1"/>
        <v>76.88</v>
      </c>
      <c r="L20" s="511">
        <f>L13+L14+L15+L16+L17+L18+L19</f>
        <v>780.36999999999989</v>
      </c>
      <c r="M20" s="235">
        <f t="shared" si="1"/>
        <v>0.55000000000000004</v>
      </c>
      <c r="N20" s="340">
        <f t="shared" ref="N20:T20" si="2">O13+N14+N15+N16+N17+N18+N19</f>
        <v>2.3059999999999996</v>
      </c>
      <c r="O20" s="75">
        <f t="shared" si="2"/>
        <v>157.75000000000003</v>
      </c>
      <c r="P20" s="75">
        <f t="shared" si="2"/>
        <v>211</v>
      </c>
      <c r="Q20" s="236">
        <f t="shared" si="2"/>
        <v>19.740000000000002</v>
      </c>
      <c r="R20" s="340">
        <f t="shared" si="2"/>
        <v>234.88</v>
      </c>
      <c r="S20" s="75">
        <f t="shared" si="2"/>
        <v>451.0800000000001</v>
      </c>
      <c r="T20" s="75">
        <f t="shared" si="2"/>
        <v>113.11</v>
      </c>
      <c r="U20" s="75">
        <f t="shared" ref="U20:Y20" si="3">V13+U14+U15+U16+U17+U18+U19</f>
        <v>159.9</v>
      </c>
      <c r="V20" s="75">
        <f t="shared" si="3"/>
        <v>1624.6597999999999</v>
      </c>
      <c r="W20" s="75">
        <f t="shared" si="3"/>
        <v>2.6799999999999997E-2</v>
      </c>
      <c r="X20" s="75">
        <f t="shared" si="3"/>
        <v>0.10760000000000002</v>
      </c>
      <c r="Y20" s="236">
        <f t="shared" si="3"/>
        <v>0.185</v>
      </c>
    </row>
    <row r="21" spans="2:25" s="34" customFormat="1" ht="26.4" customHeight="1" thickBot="1" x14ac:dyDescent="0.35">
      <c r="B21" s="611"/>
      <c r="C21" s="121"/>
      <c r="D21" s="234"/>
      <c r="E21" s="118"/>
      <c r="F21" s="157" t="s">
        <v>21</v>
      </c>
      <c r="G21" s="118"/>
      <c r="H21" s="184"/>
      <c r="I21" s="180"/>
      <c r="J21" s="51"/>
      <c r="K21" s="104"/>
      <c r="L21" s="393">
        <f>L20/23.5</f>
        <v>33.207234042553189</v>
      </c>
      <c r="M21" s="118"/>
      <c r="N21" s="134"/>
      <c r="O21" s="51"/>
      <c r="P21" s="51"/>
      <c r="Q21" s="104"/>
      <c r="R21" s="134"/>
      <c r="S21" s="51"/>
      <c r="T21" s="51"/>
      <c r="U21" s="51"/>
      <c r="V21" s="51"/>
      <c r="W21" s="51"/>
      <c r="X21" s="51"/>
      <c r="Y21" s="104"/>
    </row>
    <row r="22" spans="2:25" x14ac:dyDescent="0.3">
      <c r="B22" s="9"/>
      <c r="C22" s="9"/>
      <c r="D22" s="208"/>
      <c r="E22" s="211"/>
      <c r="F22" s="28"/>
      <c r="G22" s="28"/>
      <c r="H22" s="191"/>
      <c r="I22" s="192"/>
      <c r="J22" s="191"/>
      <c r="K22" s="28"/>
      <c r="L22" s="193"/>
      <c r="M22" s="28"/>
      <c r="N22" s="28"/>
      <c r="O22" s="28"/>
      <c r="P22" s="194"/>
      <c r="Q22" s="194"/>
      <c r="R22" s="194"/>
      <c r="S22" s="194"/>
      <c r="T22" s="194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zoomScale="60" zoomScaleNormal="60" workbookViewId="0">
      <selection activeCell="G44" sqref="G44"/>
    </sheetView>
  </sheetViews>
  <sheetFormatPr defaultRowHeight="14.4" x14ac:dyDescent="0.3"/>
  <cols>
    <col min="2" max="3" width="16.88671875" customWidth="1"/>
    <col min="4" max="4" width="15.6640625" style="5" customWidth="1"/>
    <col min="5" max="5" width="22.44140625" style="101" customWidth="1"/>
    <col min="6" max="6" width="73" customWidth="1"/>
    <col min="7" max="7" width="15.44140625" customWidth="1"/>
    <col min="8" max="8" width="15.6640625" customWidth="1"/>
    <col min="9" max="9" width="12" customWidth="1"/>
    <col min="10" max="10" width="11.33203125" customWidth="1"/>
    <col min="11" max="11" width="12.88671875" customWidth="1"/>
    <col min="12" max="12" width="22.44140625" customWidth="1"/>
    <col min="13" max="13" width="10.33203125" customWidth="1"/>
    <col min="17" max="17" width="9.88671875" customWidth="1"/>
    <col min="23" max="23" width="13" customWidth="1"/>
    <col min="24" max="24" width="13.88671875" customWidth="1"/>
  </cols>
  <sheetData>
    <row r="2" spans="2:25" ht="22.8" x14ac:dyDescent="0.4">
      <c r="B2" s="547" t="s">
        <v>1</v>
      </c>
      <c r="C2" s="547"/>
      <c r="D2" s="619"/>
      <c r="E2" s="620" t="s">
        <v>3</v>
      </c>
      <c r="F2" s="547"/>
      <c r="G2" s="549" t="s">
        <v>2</v>
      </c>
      <c r="H2" s="575">
        <v>16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209"/>
      <c r="E3" s="210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2" t="s">
        <v>0</v>
      </c>
      <c r="C4" s="842"/>
      <c r="D4" s="845" t="s">
        <v>134</v>
      </c>
      <c r="E4" s="842" t="s">
        <v>37</v>
      </c>
      <c r="F4" s="844" t="s">
        <v>36</v>
      </c>
      <c r="G4" s="844" t="s">
        <v>25</v>
      </c>
      <c r="H4" s="844" t="s">
        <v>35</v>
      </c>
      <c r="I4" s="848" t="s">
        <v>22</v>
      </c>
      <c r="J4" s="849"/>
      <c r="K4" s="850"/>
      <c r="L4" s="845" t="s">
        <v>135</v>
      </c>
      <c r="M4" s="839" t="s">
        <v>23</v>
      </c>
      <c r="N4" s="840"/>
      <c r="O4" s="854"/>
      <c r="P4" s="854"/>
      <c r="Q4" s="855"/>
      <c r="R4" s="839" t="s">
        <v>24</v>
      </c>
      <c r="S4" s="840"/>
      <c r="T4" s="840"/>
      <c r="U4" s="840"/>
      <c r="V4" s="840"/>
      <c r="W4" s="840"/>
      <c r="X4" s="840"/>
      <c r="Y4" s="841"/>
    </row>
    <row r="5" spans="2:25" s="16" customFormat="1" ht="28.5" customHeight="1" thickBot="1" x14ac:dyDescent="0.35">
      <c r="B5" s="843"/>
      <c r="C5" s="847"/>
      <c r="D5" s="846"/>
      <c r="E5" s="843"/>
      <c r="F5" s="843"/>
      <c r="G5" s="843"/>
      <c r="H5" s="843"/>
      <c r="I5" s="530" t="s">
        <v>26</v>
      </c>
      <c r="J5" s="405" t="s">
        <v>27</v>
      </c>
      <c r="K5" s="532" t="s">
        <v>28</v>
      </c>
      <c r="L5" s="860"/>
      <c r="M5" s="304" t="s">
        <v>29</v>
      </c>
      <c r="N5" s="304" t="s">
        <v>93</v>
      </c>
      <c r="O5" s="297" t="s">
        <v>30</v>
      </c>
      <c r="P5" s="455" t="s">
        <v>94</v>
      </c>
      <c r="Q5" s="456" t="s">
        <v>95</v>
      </c>
      <c r="R5" s="473" t="s">
        <v>31</v>
      </c>
      <c r="S5" s="297" t="s">
        <v>32</v>
      </c>
      <c r="T5" s="297" t="s">
        <v>33</v>
      </c>
      <c r="U5" s="456" t="s">
        <v>34</v>
      </c>
      <c r="V5" s="304" t="s">
        <v>96</v>
      </c>
      <c r="W5" s="304" t="s">
        <v>97</v>
      </c>
      <c r="X5" s="304" t="s">
        <v>98</v>
      </c>
      <c r="Y5" s="405" t="s">
        <v>99</v>
      </c>
    </row>
    <row r="6" spans="2:25" s="16" customFormat="1" ht="39" customHeight="1" x14ac:dyDescent="0.3">
      <c r="B6" s="577" t="s">
        <v>5</v>
      </c>
      <c r="C6" s="119"/>
      <c r="D6" s="435">
        <v>301</v>
      </c>
      <c r="E6" s="124" t="s">
        <v>70</v>
      </c>
      <c r="F6" s="388" t="s">
        <v>137</v>
      </c>
      <c r="G6" s="196">
        <v>60</v>
      </c>
      <c r="H6" s="303"/>
      <c r="I6" s="242">
        <v>2.67</v>
      </c>
      <c r="J6" s="20">
        <v>9.57</v>
      </c>
      <c r="K6" s="46">
        <v>17.809999999999999</v>
      </c>
      <c r="L6" s="241">
        <v>168.61</v>
      </c>
      <c r="M6" s="292">
        <v>0.02</v>
      </c>
      <c r="N6" s="293">
        <v>0.05</v>
      </c>
      <c r="O6" s="49">
        <v>0.26</v>
      </c>
      <c r="P6" s="49">
        <v>30</v>
      </c>
      <c r="Q6" s="50">
        <v>0.14000000000000001</v>
      </c>
      <c r="R6" s="293">
        <v>39.340000000000003</v>
      </c>
      <c r="S6" s="49">
        <v>43.43</v>
      </c>
      <c r="T6" s="49">
        <v>6.69</v>
      </c>
      <c r="U6" s="49">
        <v>0.3</v>
      </c>
      <c r="V6" s="49">
        <v>58.08</v>
      </c>
      <c r="W6" s="49">
        <v>2.5999999999999999E-3</v>
      </c>
      <c r="X6" s="49">
        <v>1.6000000000000001E-3</v>
      </c>
      <c r="Y6" s="49">
        <v>0.01</v>
      </c>
    </row>
    <row r="7" spans="2:25" s="34" customFormat="1" ht="26.4" customHeight="1" x14ac:dyDescent="0.3">
      <c r="B7" s="585"/>
      <c r="C7" s="115"/>
      <c r="D7" s="458">
        <v>59</v>
      </c>
      <c r="E7" s="115" t="s">
        <v>55</v>
      </c>
      <c r="F7" s="250" t="s">
        <v>111</v>
      </c>
      <c r="G7" s="206">
        <v>205</v>
      </c>
      <c r="H7" s="91"/>
      <c r="I7" s="242">
        <v>7.79</v>
      </c>
      <c r="J7" s="20">
        <v>11.89</v>
      </c>
      <c r="K7" s="46">
        <v>26.65</v>
      </c>
      <c r="L7" s="241">
        <v>244.56</v>
      </c>
      <c r="M7" s="214">
        <v>0.22</v>
      </c>
      <c r="N7" s="17">
        <v>0.24</v>
      </c>
      <c r="O7" s="15">
        <v>0</v>
      </c>
      <c r="P7" s="15">
        <v>13.53</v>
      </c>
      <c r="Q7" s="18">
        <v>0.12</v>
      </c>
      <c r="R7" s="214">
        <v>47.76</v>
      </c>
      <c r="S7" s="15">
        <v>176.54</v>
      </c>
      <c r="T7" s="15">
        <v>57.95</v>
      </c>
      <c r="U7" s="15">
        <v>1.98</v>
      </c>
      <c r="V7" s="15">
        <v>292.94</v>
      </c>
      <c r="W7" s="15">
        <v>1.7999999999999999E-2</v>
      </c>
      <c r="X7" s="15">
        <v>4.0000000000000001E-3</v>
      </c>
      <c r="Y7" s="39">
        <v>4.7E-2</v>
      </c>
    </row>
    <row r="8" spans="2:25" s="34" customFormat="1" ht="26.4" customHeight="1" x14ac:dyDescent="0.3">
      <c r="B8" s="585"/>
      <c r="C8" s="115"/>
      <c r="D8" s="124">
        <v>114</v>
      </c>
      <c r="E8" s="112" t="s">
        <v>41</v>
      </c>
      <c r="F8" s="195" t="s">
        <v>47</v>
      </c>
      <c r="G8" s="544">
        <v>200</v>
      </c>
      <c r="H8" s="114"/>
      <c r="I8" s="17">
        <v>0.2</v>
      </c>
      <c r="J8" s="15">
        <v>0</v>
      </c>
      <c r="K8" s="18">
        <v>11</v>
      </c>
      <c r="L8" s="166">
        <v>44.8</v>
      </c>
      <c r="M8" s="214">
        <v>0</v>
      </c>
      <c r="N8" s="17">
        <v>0</v>
      </c>
      <c r="O8" s="15">
        <v>0.08</v>
      </c>
      <c r="P8" s="15">
        <v>0</v>
      </c>
      <c r="Q8" s="39">
        <v>0</v>
      </c>
      <c r="R8" s="17">
        <v>13.56</v>
      </c>
      <c r="S8" s="15">
        <v>7.66</v>
      </c>
      <c r="T8" s="15">
        <v>4.08</v>
      </c>
      <c r="U8" s="15">
        <v>0.8</v>
      </c>
      <c r="V8" s="15">
        <v>0.68</v>
      </c>
      <c r="W8" s="15">
        <v>0</v>
      </c>
      <c r="X8" s="15">
        <v>0</v>
      </c>
      <c r="Y8" s="39">
        <v>0</v>
      </c>
    </row>
    <row r="9" spans="2:25" s="34" customFormat="1" ht="26.4" customHeight="1" x14ac:dyDescent="0.3">
      <c r="B9" s="625"/>
      <c r="C9" s="206"/>
      <c r="D9" s="461">
        <v>121</v>
      </c>
      <c r="E9" s="91" t="s">
        <v>13</v>
      </c>
      <c r="F9" s="137" t="s">
        <v>46</v>
      </c>
      <c r="G9" s="206">
        <v>20</v>
      </c>
      <c r="H9" s="115"/>
      <c r="I9" s="19">
        <v>1.44</v>
      </c>
      <c r="J9" s="20">
        <v>0.13</v>
      </c>
      <c r="K9" s="21">
        <v>9.83</v>
      </c>
      <c r="L9" s="252">
        <v>50.44</v>
      </c>
      <c r="M9" s="242">
        <v>0.04</v>
      </c>
      <c r="N9" s="19">
        <v>7.0000000000000001E-3</v>
      </c>
      <c r="O9" s="15">
        <v>0</v>
      </c>
      <c r="P9" s="15">
        <v>0</v>
      </c>
      <c r="Q9" s="18">
        <v>0</v>
      </c>
      <c r="R9" s="214">
        <v>7.5</v>
      </c>
      <c r="S9" s="15">
        <v>24.6</v>
      </c>
      <c r="T9" s="15">
        <v>9.9</v>
      </c>
      <c r="U9" s="15">
        <v>0.45</v>
      </c>
      <c r="V9" s="15">
        <v>18.399999999999999</v>
      </c>
      <c r="W9" s="15">
        <v>0</v>
      </c>
      <c r="X9" s="15">
        <v>0</v>
      </c>
      <c r="Y9" s="39">
        <v>0</v>
      </c>
    </row>
    <row r="10" spans="2:25" s="34" customFormat="1" ht="26.4" customHeight="1" x14ac:dyDescent="0.3">
      <c r="B10" s="625"/>
      <c r="C10" s="206"/>
      <c r="D10" s="458">
        <v>120</v>
      </c>
      <c r="E10" s="115" t="s">
        <v>43</v>
      </c>
      <c r="F10" s="182" t="s">
        <v>12</v>
      </c>
      <c r="G10" s="115">
        <v>20</v>
      </c>
      <c r="H10" s="747"/>
      <c r="I10" s="242">
        <v>1.1399999999999999</v>
      </c>
      <c r="J10" s="20">
        <v>0.22</v>
      </c>
      <c r="K10" s="46">
        <v>7.44</v>
      </c>
      <c r="L10" s="360">
        <v>36.26</v>
      </c>
      <c r="M10" s="242">
        <v>0.02</v>
      </c>
      <c r="N10" s="19">
        <v>2.4E-2</v>
      </c>
      <c r="O10" s="20">
        <v>0.08</v>
      </c>
      <c r="P10" s="20">
        <v>0</v>
      </c>
      <c r="Q10" s="46">
        <v>0</v>
      </c>
      <c r="R10" s="242">
        <v>6.8</v>
      </c>
      <c r="S10" s="20">
        <v>24</v>
      </c>
      <c r="T10" s="20">
        <v>8.1999999999999993</v>
      </c>
      <c r="U10" s="20">
        <v>0.46</v>
      </c>
      <c r="V10" s="20">
        <v>73.5</v>
      </c>
      <c r="W10" s="20">
        <v>2E-3</v>
      </c>
      <c r="X10" s="20">
        <v>2E-3</v>
      </c>
      <c r="Y10" s="46">
        <v>1.2E-2</v>
      </c>
    </row>
    <row r="11" spans="2:25" s="34" customFormat="1" ht="26.4" customHeight="1" x14ac:dyDescent="0.3">
      <c r="B11" s="585"/>
      <c r="C11" s="115"/>
      <c r="D11" s="458" t="s">
        <v>121</v>
      </c>
      <c r="E11" s="115" t="s">
        <v>17</v>
      </c>
      <c r="F11" s="183" t="s">
        <v>158</v>
      </c>
      <c r="G11" s="115">
        <v>250</v>
      </c>
      <c r="H11" s="371"/>
      <c r="I11" s="242">
        <v>8.25</v>
      </c>
      <c r="J11" s="20">
        <v>6.25</v>
      </c>
      <c r="K11" s="46">
        <v>22</v>
      </c>
      <c r="L11" s="360">
        <v>175</v>
      </c>
      <c r="M11" s="242"/>
      <c r="N11" s="19"/>
      <c r="O11" s="20"/>
      <c r="P11" s="20"/>
      <c r="Q11" s="46"/>
      <c r="R11" s="242"/>
      <c r="S11" s="20"/>
      <c r="T11" s="20"/>
      <c r="U11" s="20"/>
      <c r="V11" s="20"/>
      <c r="W11" s="20"/>
      <c r="X11" s="20"/>
      <c r="Y11" s="46"/>
    </row>
    <row r="12" spans="2:25" s="34" customFormat="1" ht="26.4" customHeight="1" x14ac:dyDescent="0.3">
      <c r="B12" s="585"/>
      <c r="C12" s="115"/>
      <c r="D12" s="458"/>
      <c r="E12" s="115"/>
      <c r="F12" s="156" t="s">
        <v>20</v>
      </c>
      <c r="G12" s="235">
        <f>SUM(G6:G11)</f>
        <v>755</v>
      </c>
      <c r="H12" s="371"/>
      <c r="I12" s="242">
        <f>I6+I7+I8+I9+I10+I11</f>
        <v>21.490000000000002</v>
      </c>
      <c r="J12" s="20">
        <f t="shared" ref="J12:Y12" si="0">J6+J7+J8+J9+J10+J11</f>
        <v>28.06</v>
      </c>
      <c r="K12" s="46">
        <f t="shared" si="0"/>
        <v>94.72999999999999</v>
      </c>
      <c r="L12" s="520">
        <f>SUM(L6:L11)</f>
        <v>719.67000000000007</v>
      </c>
      <c r="M12" s="242">
        <f t="shared" si="0"/>
        <v>0.3</v>
      </c>
      <c r="N12" s="20">
        <f t="shared" si="0"/>
        <v>0.32100000000000001</v>
      </c>
      <c r="O12" s="20">
        <f t="shared" si="0"/>
        <v>0.42000000000000004</v>
      </c>
      <c r="P12" s="20">
        <f t="shared" si="0"/>
        <v>43.53</v>
      </c>
      <c r="Q12" s="21">
        <f t="shared" si="0"/>
        <v>0.26</v>
      </c>
      <c r="R12" s="242">
        <f t="shared" si="0"/>
        <v>114.96</v>
      </c>
      <c r="S12" s="20">
        <f t="shared" si="0"/>
        <v>276.23</v>
      </c>
      <c r="T12" s="20">
        <f t="shared" si="0"/>
        <v>86.820000000000007</v>
      </c>
      <c r="U12" s="20">
        <f t="shared" si="0"/>
        <v>3.99</v>
      </c>
      <c r="V12" s="20">
        <f t="shared" si="0"/>
        <v>443.59999999999997</v>
      </c>
      <c r="W12" s="20">
        <f t="shared" si="0"/>
        <v>2.2600000000000002E-2</v>
      </c>
      <c r="X12" s="20">
        <f t="shared" si="0"/>
        <v>7.6E-3</v>
      </c>
      <c r="Y12" s="46">
        <f t="shared" si="0"/>
        <v>6.9000000000000006E-2</v>
      </c>
    </row>
    <row r="13" spans="2:25" s="34" customFormat="1" ht="26.4" customHeight="1" thickBot="1" x14ac:dyDescent="0.35">
      <c r="B13" s="601"/>
      <c r="C13" s="118"/>
      <c r="D13" s="234"/>
      <c r="E13" s="118"/>
      <c r="F13" s="157" t="s">
        <v>21</v>
      </c>
      <c r="G13" s="311"/>
      <c r="H13" s="184"/>
      <c r="I13" s="180"/>
      <c r="J13" s="51"/>
      <c r="K13" s="104"/>
      <c r="L13" s="393">
        <f>L12/23.5</f>
        <v>30.62425531914894</v>
      </c>
      <c r="M13" s="180"/>
      <c r="N13" s="134"/>
      <c r="O13" s="51"/>
      <c r="P13" s="51"/>
      <c r="Q13" s="111"/>
      <c r="R13" s="180"/>
      <c r="S13" s="51"/>
      <c r="T13" s="51"/>
      <c r="U13" s="51"/>
      <c r="V13" s="51"/>
      <c r="W13" s="51"/>
      <c r="X13" s="51"/>
      <c r="Y13" s="104"/>
    </row>
    <row r="14" spans="2:25" s="16" customFormat="1" ht="26.4" customHeight="1" x14ac:dyDescent="0.3">
      <c r="B14" s="577" t="s">
        <v>6</v>
      </c>
      <c r="C14" s="133"/>
      <c r="D14" s="334">
        <v>24</v>
      </c>
      <c r="E14" s="133" t="s">
        <v>7</v>
      </c>
      <c r="F14" s="748" t="s">
        <v>91</v>
      </c>
      <c r="G14" s="133">
        <v>150</v>
      </c>
      <c r="H14" s="570"/>
      <c r="I14" s="292">
        <v>0.6</v>
      </c>
      <c r="J14" s="49">
        <v>0</v>
      </c>
      <c r="K14" s="331">
        <v>16.95</v>
      </c>
      <c r="L14" s="749">
        <v>69</v>
      </c>
      <c r="M14" s="379">
        <v>0.01</v>
      </c>
      <c r="N14" s="726">
        <v>0.03</v>
      </c>
      <c r="O14" s="35">
        <v>19.5</v>
      </c>
      <c r="P14" s="35">
        <v>0</v>
      </c>
      <c r="Q14" s="48">
        <v>0</v>
      </c>
      <c r="R14" s="232">
        <v>24</v>
      </c>
      <c r="S14" s="37">
        <v>16.5</v>
      </c>
      <c r="T14" s="37">
        <v>13.5</v>
      </c>
      <c r="U14" s="37">
        <v>3.3</v>
      </c>
      <c r="V14" s="37">
        <v>417</v>
      </c>
      <c r="W14" s="37">
        <v>3.0000000000000001E-3</v>
      </c>
      <c r="X14" s="37">
        <v>5.0000000000000001E-4</v>
      </c>
      <c r="Y14" s="38">
        <v>1.4999999999999999E-2</v>
      </c>
    </row>
    <row r="15" spans="2:25" s="16" customFormat="1" ht="26.4" customHeight="1" x14ac:dyDescent="0.3">
      <c r="B15" s="577"/>
      <c r="C15" s="115"/>
      <c r="D15" s="458">
        <v>279</v>
      </c>
      <c r="E15" s="115" t="s">
        <v>8</v>
      </c>
      <c r="F15" s="250" t="s">
        <v>167</v>
      </c>
      <c r="G15" s="206">
        <v>210</v>
      </c>
      <c r="H15" s="458"/>
      <c r="I15" s="220">
        <v>14.13</v>
      </c>
      <c r="J15" s="76">
        <v>23.27</v>
      </c>
      <c r="K15" s="186">
        <v>15.6</v>
      </c>
      <c r="L15" s="461">
        <v>331.05</v>
      </c>
      <c r="M15" s="220">
        <v>0.12</v>
      </c>
      <c r="N15" s="187">
        <v>0.15</v>
      </c>
      <c r="O15" s="13">
        <v>2.64</v>
      </c>
      <c r="P15" s="13">
        <v>200</v>
      </c>
      <c r="Q15" s="43">
        <v>0.26</v>
      </c>
      <c r="R15" s="72">
        <v>188</v>
      </c>
      <c r="S15" s="13">
        <v>242.08</v>
      </c>
      <c r="T15" s="13">
        <v>25.81</v>
      </c>
      <c r="U15" s="13">
        <v>1.23</v>
      </c>
      <c r="V15" s="13">
        <v>275.39999999999998</v>
      </c>
      <c r="W15" s="13">
        <v>4.5100000000000001E-3</v>
      </c>
      <c r="X15" s="13">
        <v>2.3900000000000002E-3</v>
      </c>
      <c r="Y15" s="43">
        <v>0.05</v>
      </c>
    </row>
    <row r="16" spans="2:25" s="34" customFormat="1" ht="32.25" customHeight="1" x14ac:dyDescent="0.3">
      <c r="B16" s="579"/>
      <c r="C16" s="309"/>
      <c r="D16" s="458">
        <v>177</v>
      </c>
      <c r="E16" s="115" t="s">
        <v>9</v>
      </c>
      <c r="F16" s="250" t="s">
        <v>129</v>
      </c>
      <c r="G16" s="115">
        <v>90</v>
      </c>
      <c r="H16" s="458"/>
      <c r="I16" s="242">
        <v>15.76</v>
      </c>
      <c r="J16" s="20">
        <v>13.35</v>
      </c>
      <c r="K16" s="46">
        <v>1.61</v>
      </c>
      <c r="L16" s="750">
        <v>190.46</v>
      </c>
      <c r="M16" s="242">
        <v>0.06</v>
      </c>
      <c r="N16" s="19">
        <v>0.11</v>
      </c>
      <c r="O16" s="15">
        <v>1.7</v>
      </c>
      <c r="P16" s="15">
        <v>117</v>
      </c>
      <c r="Q16" s="18">
        <v>8.9999999999999993E-3</v>
      </c>
      <c r="R16" s="214">
        <v>22.18</v>
      </c>
      <c r="S16" s="15">
        <v>132.24</v>
      </c>
      <c r="T16" s="15">
        <v>19.46</v>
      </c>
      <c r="U16" s="15">
        <v>1.1399999999999999</v>
      </c>
      <c r="V16" s="15">
        <v>222.69</v>
      </c>
      <c r="W16" s="15">
        <v>4.3E-3</v>
      </c>
      <c r="X16" s="15">
        <v>2.0000000000000001E-4</v>
      </c>
      <c r="Y16" s="39">
        <v>0.1</v>
      </c>
    </row>
    <row r="17" spans="2:25" s="34" customFormat="1" ht="27" customHeight="1" x14ac:dyDescent="0.3">
      <c r="B17" s="579"/>
      <c r="C17" s="309"/>
      <c r="D17" s="115">
        <v>54</v>
      </c>
      <c r="E17" s="458" t="s">
        <v>72</v>
      </c>
      <c r="F17" s="113" t="s">
        <v>38</v>
      </c>
      <c r="G17" s="115">
        <v>150</v>
      </c>
      <c r="H17" s="91"/>
      <c r="I17" s="242">
        <v>7.2</v>
      </c>
      <c r="J17" s="20">
        <v>5.0999999999999996</v>
      </c>
      <c r="K17" s="46">
        <v>33.9</v>
      </c>
      <c r="L17" s="241">
        <v>210.3</v>
      </c>
      <c r="M17" s="242">
        <v>0.21</v>
      </c>
      <c r="N17" s="19">
        <v>0.11</v>
      </c>
      <c r="O17" s="20">
        <v>0</v>
      </c>
      <c r="P17" s="20">
        <v>0</v>
      </c>
      <c r="Q17" s="46">
        <v>0</v>
      </c>
      <c r="R17" s="242">
        <v>14.55</v>
      </c>
      <c r="S17" s="20">
        <v>208.87</v>
      </c>
      <c r="T17" s="20">
        <v>139.99</v>
      </c>
      <c r="U17" s="20">
        <v>4.68</v>
      </c>
      <c r="V17" s="20">
        <v>273.8</v>
      </c>
      <c r="W17" s="20">
        <v>3.0000000000000001E-3</v>
      </c>
      <c r="X17" s="20">
        <v>5.0000000000000001E-3</v>
      </c>
      <c r="Y17" s="46">
        <v>0.02</v>
      </c>
    </row>
    <row r="18" spans="2:25" s="16" customFormat="1" ht="38.25" customHeight="1" x14ac:dyDescent="0.3">
      <c r="B18" s="580"/>
      <c r="C18" s="309"/>
      <c r="D18" s="461">
        <v>104</v>
      </c>
      <c r="E18" s="115" t="s">
        <v>17</v>
      </c>
      <c r="F18" s="250" t="s">
        <v>116</v>
      </c>
      <c r="G18" s="115">
        <v>200</v>
      </c>
      <c r="H18" s="751"/>
      <c r="I18" s="242">
        <v>0</v>
      </c>
      <c r="J18" s="20">
        <v>0</v>
      </c>
      <c r="K18" s="46">
        <v>19.8</v>
      </c>
      <c r="L18" s="750">
        <v>81.599999999999994</v>
      </c>
      <c r="M18" s="242">
        <v>0.16</v>
      </c>
      <c r="N18" s="19">
        <v>0.1</v>
      </c>
      <c r="O18" s="15">
        <v>9.18</v>
      </c>
      <c r="P18" s="15">
        <v>80</v>
      </c>
      <c r="Q18" s="18">
        <v>0.96</v>
      </c>
      <c r="R18" s="214">
        <v>0.78</v>
      </c>
      <c r="S18" s="15">
        <v>0</v>
      </c>
      <c r="T18" s="15">
        <v>0</v>
      </c>
      <c r="U18" s="15">
        <v>0</v>
      </c>
      <c r="V18" s="15">
        <v>0.24</v>
      </c>
      <c r="W18" s="15">
        <v>0</v>
      </c>
      <c r="X18" s="15">
        <v>0</v>
      </c>
      <c r="Y18" s="39">
        <v>0</v>
      </c>
    </row>
    <row r="19" spans="2:25" s="16" customFormat="1" ht="23.25" customHeight="1" x14ac:dyDescent="0.3">
      <c r="B19" s="580"/>
      <c r="C19" s="309"/>
      <c r="D19" s="458">
        <v>120</v>
      </c>
      <c r="E19" s="115" t="s">
        <v>14</v>
      </c>
      <c r="F19" s="188" t="s">
        <v>43</v>
      </c>
      <c r="G19" s="115">
        <v>20</v>
      </c>
      <c r="H19" s="326"/>
      <c r="I19" s="242">
        <v>1.1399999999999999</v>
      </c>
      <c r="J19" s="20">
        <v>0.22</v>
      </c>
      <c r="K19" s="46">
        <v>7.44</v>
      </c>
      <c r="L19" s="360">
        <v>36.26</v>
      </c>
      <c r="M19" s="242">
        <v>0.02</v>
      </c>
      <c r="N19" s="19">
        <v>2.4E-2</v>
      </c>
      <c r="O19" s="20">
        <v>0.08</v>
      </c>
      <c r="P19" s="20">
        <v>0</v>
      </c>
      <c r="Q19" s="46">
        <v>0</v>
      </c>
      <c r="R19" s="242">
        <v>6.8</v>
      </c>
      <c r="S19" s="20">
        <v>24</v>
      </c>
      <c r="T19" s="20">
        <v>8.1999999999999993</v>
      </c>
      <c r="U19" s="20">
        <v>0.46</v>
      </c>
      <c r="V19" s="20">
        <v>73.5</v>
      </c>
      <c r="W19" s="20">
        <v>2E-3</v>
      </c>
      <c r="X19" s="20">
        <v>2E-3</v>
      </c>
      <c r="Y19" s="46">
        <v>1.2E-2</v>
      </c>
    </row>
    <row r="20" spans="2:25" s="34" customFormat="1" ht="26.4" customHeight="1" x14ac:dyDescent="0.3">
      <c r="B20" s="579"/>
      <c r="C20" s="309"/>
      <c r="D20" s="226"/>
      <c r="E20" s="120"/>
      <c r="F20" s="156" t="s">
        <v>20</v>
      </c>
      <c r="G20" s="171">
        <f>SUM(G14:G19)</f>
        <v>820</v>
      </c>
      <c r="H20" s="226"/>
      <c r="I20" s="178">
        <f t="shared" ref="I20:Y20" si="1">SUM(I14:I19)</f>
        <v>38.830000000000005</v>
      </c>
      <c r="J20" s="32">
        <f t="shared" si="1"/>
        <v>41.94</v>
      </c>
      <c r="K20" s="67">
        <f t="shared" si="1"/>
        <v>95.3</v>
      </c>
      <c r="L20" s="521">
        <f t="shared" si="1"/>
        <v>918.67</v>
      </c>
      <c r="M20" s="33">
        <f t="shared" si="1"/>
        <v>0.58000000000000007</v>
      </c>
      <c r="N20" s="32">
        <f t="shared" si="1"/>
        <v>0.52400000000000002</v>
      </c>
      <c r="O20" s="32">
        <f t="shared" si="1"/>
        <v>33.099999999999994</v>
      </c>
      <c r="P20" s="32">
        <f t="shared" si="1"/>
        <v>397</v>
      </c>
      <c r="Q20" s="233">
        <f t="shared" si="1"/>
        <v>1.2290000000000001</v>
      </c>
      <c r="R20" s="178">
        <f t="shared" si="1"/>
        <v>256.31</v>
      </c>
      <c r="S20" s="32">
        <f t="shared" si="1"/>
        <v>623.69000000000005</v>
      </c>
      <c r="T20" s="32">
        <f t="shared" si="1"/>
        <v>206.96</v>
      </c>
      <c r="U20" s="32">
        <f t="shared" si="1"/>
        <v>10.809999999999999</v>
      </c>
      <c r="V20" s="32">
        <f t="shared" si="1"/>
        <v>1262.6299999999999</v>
      </c>
      <c r="W20" s="32">
        <f t="shared" si="1"/>
        <v>1.6809999999999999E-2</v>
      </c>
      <c r="X20" s="32">
        <f t="shared" si="1"/>
        <v>1.009E-2</v>
      </c>
      <c r="Y20" s="67">
        <f t="shared" si="1"/>
        <v>0.19700000000000001</v>
      </c>
    </row>
    <row r="21" spans="2:25" s="34" customFormat="1" ht="26.4" customHeight="1" thickBot="1" x14ac:dyDescent="0.35">
      <c r="B21" s="611"/>
      <c r="C21" s="121"/>
      <c r="D21" s="612"/>
      <c r="E21" s="121"/>
      <c r="F21" s="157" t="s">
        <v>21</v>
      </c>
      <c r="G21" s="118"/>
      <c r="H21" s="234"/>
      <c r="I21" s="180"/>
      <c r="J21" s="51"/>
      <c r="K21" s="104"/>
      <c r="L21" s="394">
        <f>L20/23.5</f>
        <v>39.092340425531916</v>
      </c>
      <c r="M21" s="134"/>
      <c r="N21" s="134"/>
      <c r="O21" s="51"/>
      <c r="P21" s="51"/>
      <c r="Q21" s="111"/>
      <c r="R21" s="180"/>
      <c r="S21" s="51"/>
      <c r="T21" s="51"/>
      <c r="U21" s="51"/>
      <c r="V21" s="51"/>
      <c r="W21" s="51"/>
      <c r="X21" s="51"/>
      <c r="Y21" s="104"/>
    </row>
    <row r="22" spans="2:25" x14ac:dyDescent="0.3">
      <c r="B22" s="9"/>
      <c r="C22" s="9"/>
      <c r="D22" s="208"/>
      <c r="E22" s="211"/>
      <c r="F22" s="28"/>
      <c r="G22" s="28"/>
      <c r="H22" s="191"/>
      <c r="I22" s="192"/>
      <c r="J22" s="191"/>
      <c r="K22" s="28"/>
      <c r="L22" s="193"/>
      <c r="M22" s="28"/>
      <c r="N22" s="28"/>
      <c r="O22" s="28"/>
      <c r="P22" s="194"/>
      <c r="Q22" s="194"/>
      <c r="R22" s="194"/>
      <c r="S22" s="194"/>
      <c r="T22" s="194"/>
    </row>
  </sheetData>
  <mergeCells count="11">
    <mergeCell ref="M4:Q4"/>
    <mergeCell ref="R4:Y4"/>
    <mergeCell ref="B4:B5"/>
    <mergeCell ref="D4:D5"/>
    <mergeCell ref="C4:C5"/>
    <mergeCell ref="F4:F5"/>
    <mergeCell ref="E4:E5"/>
    <mergeCell ref="G4:G5"/>
    <mergeCell ref="H4:H5"/>
    <mergeCell ref="I4:K4"/>
    <mergeCell ref="L4:L5"/>
  </mergeCells>
  <pageMargins left="0.7" right="0.7" top="0.75" bottom="0.75" header="0.3" footer="0.3"/>
  <pageSetup paperSize="9" scale="3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5"/>
  <sheetViews>
    <sheetView topLeftCell="C1" zoomScale="70" zoomScaleNormal="70" workbookViewId="0">
      <selection activeCell="D20" sqref="D20:Y20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9" max="9" width="12.1093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  <col min="17" max="17" width="9.109375" customWidth="1"/>
    <col min="24" max="24" width="9.88671875" bestFit="1" customWidth="1"/>
  </cols>
  <sheetData>
    <row r="2" spans="2:25" ht="22.8" x14ac:dyDescent="0.4">
      <c r="B2" s="547" t="s">
        <v>1</v>
      </c>
      <c r="C2" s="619"/>
      <c r="D2" s="548"/>
      <c r="E2" s="547" t="s">
        <v>3</v>
      </c>
      <c r="F2" s="547"/>
      <c r="G2" s="549" t="s">
        <v>2</v>
      </c>
      <c r="H2" s="575">
        <v>17</v>
      </c>
      <c r="I2" s="6"/>
      <c r="L2" s="8"/>
      <c r="M2" s="7"/>
      <c r="N2" s="1"/>
      <c r="O2" s="2"/>
    </row>
    <row r="3" spans="2:25" ht="15" thickBot="1" x14ac:dyDescent="0.35">
      <c r="B3" s="1"/>
      <c r="C3" s="209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2" t="s">
        <v>0</v>
      </c>
      <c r="C4" s="844"/>
      <c r="D4" s="845" t="s">
        <v>134</v>
      </c>
      <c r="E4" s="842" t="s">
        <v>37</v>
      </c>
      <c r="F4" s="844" t="s">
        <v>36</v>
      </c>
      <c r="G4" s="844" t="s">
        <v>25</v>
      </c>
      <c r="H4" s="844" t="s">
        <v>35</v>
      </c>
      <c r="I4" s="848" t="s">
        <v>22</v>
      </c>
      <c r="J4" s="849"/>
      <c r="K4" s="850"/>
      <c r="L4" s="845" t="s">
        <v>135</v>
      </c>
      <c r="M4" s="839" t="s">
        <v>23</v>
      </c>
      <c r="N4" s="840"/>
      <c r="O4" s="854"/>
      <c r="P4" s="854"/>
      <c r="Q4" s="855"/>
      <c r="R4" s="839" t="s">
        <v>24</v>
      </c>
      <c r="S4" s="840"/>
      <c r="T4" s="840"/>
      <c r="U4" s="840"/>
      <c r="V4" s="840"/>
      <c r="W4" s="840"/>
      <c r="X4" s="840"/>
      <c r="Y4" s="841"/>
    </row>
    <row r="5" spans="2:25" s="16" customFormat="1" ht="28.5" customHeight="1" thickBot="1" x14ac:dyDescent="0.35">
      <c r="B5" s="843"/>
      <c r="C5" s="843"/>
      <c r="D5" s="846"/>
      <c r="E5" s="843"/>
      <c r="F5" s="843"/>
      <c r="G5" s="843"/>
      <c r="H5" s="843"/>
      <c r="I5" s="530" t="s">
        <v>26</v>
      </c>
      <c r="J5" s="405" t="s">
        <v>27</v>
      </c>
      <c r="K5" s="531" t="s">
        <v>28</v>
      </c>
      <c r="L5" s="860"/>
      <c r="M5" s="304" t="s">
        <v>29</v>
      </c>
      <c r="N5" s="304" t="s">
        <v>93</v>
      </c>
      <c r="O5" s="297" t="s">
        <v>30</v>
      </c>
      <c r="P5" s="455" t="s">
        <v>94</v>
      </c>
      <c r="Q5" s="456" t="s">
        <v>95</v>
      </c>
      <c r="R5" s="473" t="s">
        <v>31</v>
      </c>
      <c r="S5" s="297" t="s">
        <v>32</v>
      </c>
      <c r="T5" s="297" t="s">
        <v>33</v>
      </c>
      <c r="U5" s="456" t="s">
        <v>34</v>
      </c>
      <c r="V5" s="304" t="s">
        <v>96</v>
      </c>
      <c r="W5" s="304" t="s">
        <v>97</v>
      </c>
      <c r="X5" s="304" t="s">
        <v>98</v>
      </c>
      <c r="Y5" s="405" t="s">
        <v>99</v>
      </c>
    </row>
    <row r="6" spans="2:25" s="16" customFormat="1" ht="26.4" customHeight="1" x14ac:dyDescent="0.3">
      <c r="B6" s="585" t="s">
        <v>5</v>
      </c>
      <c r="C6" s="133"/>
      <c r="D6" s="133" t="s">
        <v>42</v>
      </c>
      <c r="E6" s="570" t="s">
        <v>19</v>
      </c>
      <c r="F6" s="739" t="s">
        <v>39</v>
      </c>
      <c r="G6" s="119">
        <v>17</v>
      </c>
      <c r="H6" s="655"/>
      <c r="I6" s="232">
        <v>1.7</v>
      </c>
      <c r="J6" s="37">
        <v>4.42</v>
      </c>
      <c r="K6" s="38">
        <v>0.85</v>
      </c>
      <c r="L6" s="168">
        <v>49.98</v>
      </c>
      <c r="M6" s="232">
        <v>0</v>
      </c>
      <c r="N6" s="36">
        <v>0</v>
      </c>
      <c r="O6" s="37">
        <v>0.1</v>
      </c>
      <c r="P6" s="37">
        <v>0</v>
      </c>
      <c r="Q6" s="42">
        <v>0</v>
      </c>
      <c r="R6" s="232">
        <v>25.16</v>
      </c>
      <c r="S6" s="37">
        <v>18.190000000000001</v>
      </c>
      <c r="T6" s="37">
        <v>3.74</v>
      </c>
      <c r="U6" s="37">
        <v>0.1</v>
      </c>
      <c r="V6" s="37">
        <v>0</v>
      </c>
      <c r="W6" s="37">
        <v>0</v>
      </c>
      <c r="X6" s="37">
        <v>0</v>
      </c>
      <c r="Y6" s="38">
        <v>0</v>
      </c>
    </row>
    <row r="7" spans="2:25" s="34" customFormat="1" ht="26.4" customHeight="1" x14ac:dyDescent="0.3">
      <c r="B7" s="585"/>
      <c r="C7" s="523" t="s">
        <v>64</v>
      </c>
      <c r="D7" s="143">
        <v>152</v>
      </c>
      <c r="E7" s="159" t="s">
        <v>73</v>
      </c>
      <c r="F7" s="582" t="s">
        <v>143</v>
      </c>
      <c r="G7" s="543">
        <v>90</v>
      </c>
      <c r="H7" s="143"/>
      <c r="I7" s="219">
        <v>17.25</v>
      </c>
      <c r="J7" s="54">
        <v>14.98</v>
      </c>
      <c r="K7" s="70">
        <v>7.87</v>
      </c>
      <c r="L7" s="287">
        <v>235.78</v>
      </c>
      <c r="M7" s="219">
        <v>7.0000000000000007E-2</v>
      </c>
      <c r="N7" s="54">
        <v>0.12</v>
      </c>
      <c r="O7" s="54">
        <v>0.81</v>
      </c>
      <c r="P7" s="54">
        <v>10</v>
      </c>
      <c r="Q7" s="55">
        <v>0.02</v>
      </c>
      <c r="R7" s="219">
        <v>24.88</v>
      </c>
      <c r="S7" s="54">
        <v>155.37</v>
      </c>
      <c r="T7" s="54">
        <v>19.91</v>
      </c>
      <c r="U7" s="54">
        <v>1.72</v>
      </c>
      <c r="V7" s="54">
        <v>234.74</v>
      </c>
      <c r="W7" s="54">
        <v>5.0000000000000001E-3</v>
      </c>
      <c r="X7" s="54">
        <v>8.9999999999999998E-4</v>
      </c>
      <c r="Y7" s="70">
        <v>0.08</v>
      </c>
    </row>
    <row r="8" spans="2:25" s="34" customFormat="1" ht="26.4" customHeight="1" x14ac:dyDescent="0.3">
      <c r="B8" s="585"/>
      <c r="C8" s="140" t="s">
        <v>104</v>
      </c>
      <c r="D8" s="144">
        <v>126</v>
      </c>
      <c r="E8" s="163" t="s">
        <v>9</v>
      </c>
      <c r="F8" s="265" t="s">
        <v>127</v>
      </c>
      <c r="G8" s="144">
        <v>90</v>
      </c>
      <c r="H8" s="163"/>
      <c r="I8" s="216">
        <v>18.489999999999998</v>
      </c>
      <c r="J8" s="65">
        <v>18.54</v>
      </c>
      <c r="K8" s="98">
        <v>3.59</v>
      </c>
      <c r="L8" s="341">
        <v>256</v>
      </c>
      <c r="M8" s="216">
        <v>0.15</v>
      </c>
      <c r="N8" s="65">
        <v>0.12</v>
      </c>
      <c r="O8" s="65">
        <v>2.0099999999999998</v>
      </c>
      <c r="P8" s="65">
        <v>0</v>
      </c>
      <c r="Q8" s="411">
        <v>0</v>
      </c>
      <c r="R8" s="216">
        <v>41.45</v>
      </c>
      <c r="S8" s="65">
        <v>314</v>
      </c>
      <c r="T8" s="65">
        <v>66.489999999999995</v>
      </c>
      <c r="U8" s="65">
        <v>5.3</v>
      </c>
      <c r="V8" s="65">
        <v>266.67</v>
      </c>
      <c r="W8" s="65">
        <v>6.0000000000000001E-3</v>
      </c>
      <c r="X8" s="65">
        <v>0</v>
      </c>
      <c r="Y8" s="98">
        <v>0.05</v>
      </c>
    </row>
    <row r="9" spans="2:25" s="34" customFormat="1" ht="26.4" customHeight="1" x14ac:dyDescent="0.3">
      <c r="B9" s="585"/>
      <c r="C9" s="139"/>
      <c r="D9" s="116">
        <v>53</v>
      </c>
      <c r="E9" s="90" t="s">
        <v>57</v>
      </c>
      <c r="F9" s="281" t="s">
        <v>54</v>
      </c>
      <c r="G9" s="90">
        <v>150</v>
      </c>
      <c r="H9" s="116"/>
      <c r="I9" s="72">
        <v>3.3</v>
      </c>
      <c r="J9" s="13">
        <v>4.95</v>
      </c>
      <c r="K9" s="23">
        <v>32.25</v>
      </c>
      <c r="L9" s="117">
        <v>186.45</v>
      </c>
      <c r="M9" s="72">
        <v>0.03</v>
      </c>
      <c r="N9" s="72">
        <v>0.03</v>
      </c>
      <c r="O9" s="13">
        <v>0</v>
      </c>
      <c r="P9" s="13">
        <v>18.899999999999999</v>
      </c>
      <c r="Q9" s="23">
        <v>0.08</v>
      </c>
      <c r="R9" s="215">
        <v>4.95</v>
      </c>
      <c r="S9" s="13">
        <v>79.83</v>
      </c>
      <c r="T9" s="31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43">
        <v>2.7E-2</v>
      </c>
    </row>
    <row r="10" spans="2:25" s="34" customFormat="1" ht="36" customHeight="1" x14ac:dyDescent="0.3">
      <c r="B10" s="585"/>
      <c r="C10" s="114"/>
      <c r="D10" s="115">
        <v>95</v>
      </c>
      <c r="E10" s="114" t="s">
        <v>17</v>
      </c>
      <c r="F10" s="151" t="s">
        <v>117</v>
      </c>
      <c r="G10" s="161">
        <v>200</v>
      </c>
      <c r="H10" s="114"/>
      <c r="I10" s="214">
        <v>0</v>
      </c>
      <c r="J10" s="15">
        <v>0</v>
      </c>
      <c r="K10" s="18">
        <v>20</v>
      </c>
      <c r="L10" s="167">
        <v>80.400000000000006</v>
      </c>
      <c r="M10" s="17">
        <v>0.1</v>
      </c>
      <c r="N10" s="17">
        <v>0.1</v>
      </c>
      <c r="O10" s="15">
        <v>3</v>
      </c>
      <c r="P10" s="15">
        <v>79.2</v>
      </c>
      <c r="Q10" s="18">
        <v>0.96</v>
      </c>
      <c r="R10" s="214">
        <v>0</v>
      </c>
      <c r="S10" s="15">
        <v>0</v>
      </c>
      <c r="T10" s="30">
        <v>0</v>
      </c>
      <c r="U10" s="15">
        <v>0</v>
      </c>
      <c r="V10" s="15">
        <v>0</v>
      </c>
      <c r="W10" s="15">
        <v>0</v>
      </c>
      <c r="X10" s="15">
        <v>0</v>
      </c>
      <c r="Y10" s="43">
        <v>0</v>
      </c>
    </row>
    <row r="11" spans="2:25" s="34" customFormat="1" ht="26.4" customHeight="1" x14ac:dyDescent="0.3">
      <c r="B11" s="585"/>
      <c r="C11" s="115"/>
      <c r="D11" s="92">
        <v>119</v>
      </c>
      <c r="E11" s="148" t="s">
        <v>13</v>
      </c>
      <c r="F11" s="128" t="s">
        <v>50</v>
      </c>
      <c r="G11" s="161">
        <v>20</v>
      </c>
      <c r="H11" s="112"/>
      <c r="I11" s="214">
        <v>1.4</v>
      </c>
      <c r="J11" s="15">
        <v>0.14000000000000001</v>
      </c>
      <c r="K11" s="39">
        <v>8.8000000000000007</v>
      </c>
      <c r="L11" s="222">
        <v>48</v>
      </c>
      <c r="M11" s="214">
        <v>0.02</v>
      </c>
      <c r="N11" s="15">
        <v>6.0000000000000001E-3</v>
      </c>
      <c r="O11" s="15">
        <v>0</v>
      </c>
      <c r="P11" s="15">
        <v>0</v>
      </c>
      <c r="Q11" s="39">
        <v>0</v>
      </c>
      <c r="R11" s="17">
        <v>7.4</v>
      </c>
      <c r="S11" s="15">
        <v>43.6</v>
      </c>
      <c r="T11" s="15">
        <v>13</v>
      </c>
      <c r="U11" s="17">
        <v>0.56000000000000005</v>
      </c>
      <c r="V11" s="15">
        <v>18.600000000000001</v>
      </c>
      <c r="W11" s="15">
        <v>5.9999999999999995E-4</v>
      </c>
      <c r="X11" s="17">
        <v>1E-3</v>
      </c>
      <c r="Y11" s="39">
        <v>0</v>
      </c>
    </row>
    <row r="12" spans="2:25" s="34" customFormat="1" ht="26.4" customHeight="1" x14ac:dyDescent="0.3">
      <c r="B12" s="585"/>
      <c r="C12" s="115"/>
      <c r="D12" s="112">
        <v>120</v>
      </c>
      <c r="E12" s="148" t="s">
        <v>14</v>
      </c>
      <c r="F12" s="128" t="s">
        <v>43</v>
      </c>
      <c r="G12" s="114">
        <v>20</v>
      </c>
      <c r="H12" s="598"/>
      <c r="I12" s="214">
        <v>1.1399999999999999</v>
      </c>
      <c r="J12" s="15">
        <v>0.22</v>
      </c>
      <c r="K12" s="39">
        <v>7.44</v>
      </c>
      <c r="L12" s="223">
        <v>36.26</v>
      </c>
      <c r="M12" s="242">
        <v>0.02</v>
      </c>
      <c r="N12" s="20">
        <v>2.4E-2</v>
      </c>
      <c r="O12" s="20">
        <v>0.08</v>
      </c>
      <c r="P12" s="20">
        <v>0</v>
      </c>
      <c r="Q12" s="21">
        <v>0</v>
      </c>
      <c r="R12" s="242">
        <v>6.8</v>
      </c>
      <c r="S12" s="20">
        <v>24</v>
      </c>
      <c r="T12" s="20">
        <v>8.1999999999999993</v>
      </c>
      <c r="U12" s="20">
        <v>0.46</v>
      </c>
      <c r="V12" s="20">
        <v>73.5</v>
      </c>
      <c r="W12" s="20">
        <v>2E-3</v>
      </c>
      <c r="X12" s="20">
        <v>2E-3</v>
      </c>
      <c r="Y12" s="46">
        <v>1.2E-2</v>
      </c>
    </row>
    <row r="13" spans="2:25" s="34" customFormat="1" ht="26.4" customHeight="1" x14ac:dyDescent="0.3">
      <c r="B13" s="585"/>
      <c r="C13" s="159" t="s">
        <v>64</v>
      </c>
      <c r="D13" s="143"/>
      <c r="E13" s="441"/>
      <c r="F13" s="266" t="s">
        <v>20</v>
      </c>
      <c r="G13" s="415">
        <f>'20 день '!G6+G7+G9+G10+G11+G12</f>
        <v>540</v>
      </c>
      <c r="H13" s="143"/>
      <c r="I13" s="363">
        <f>'20 день '!I6+I7+I9+I10+I11+I12</f>
        <v>24.35</v>
      </c>
      <c r="J13" s="364">
        <f>'20 день '!J6+J7+J9+J10+J11+J12</f>
        <v>24.55</v>
      </c>
      <c r="K13" s="365">
        <f>'20 день '!K6+K7+K9+K10+K11+K12</f>
        <v>83.61999999999999</v>
      </c>
      <c r="L13" s="491">
        <f>'20 день '!L6+L7+L9+L10+L11+L12</f>
        <v>659.37</v>
      </c>
      <c r="M13" s="363">
        <f>'20 день '!M6+M7+M9+M10+M11+M12</f>
        <v>0.26</v>
      </c>
      <c r="N13" s="364">
        <f>'20 день '!N6+N7+N9+N10+N11+N12</f>
        <v>0.28000000000000003</v>
      </c>
      <c r="O13" s="364">
        <f>'20 день '!O6+O7+O9+O10+O11+O12</f>
        <v>13.76</v>
      </c>
      <c r="P13" s="364">
        <f>'20 день '!P6+P7+P9+P10+P11+P12</f>
        <v>108.1</v>
      </c>
      <c r="Q13" s="399">
        <f>'20 день '!Q6+Q7+Q9+Q10+Q11+Q12</f>
        <v>1.06</v>
      </c>
      <c r="R13" s="363">
        <f>'20 день '!R6+R7+R9+R10+R11+R12</f>
        <v>74.19</v>
      </c>
      <c r="S13" s="364">
        <f>'20 день '!S6+S7+S9+S10+S11+S12</f>
        <v>341.52000000000004</v>
      </c>
      <c r="T13" s="364">
        <f>'20 день '!T6+T7+T9+T10+T11+T12</f>
        <v>87.12</v>
      </c>
      <c r="U13" s="364">
        <f>'20 день '!U6+U7+U9+U10+U11+U12</f>
        <v>4.3800000000000008</v>
      </c>
      <c r="V13" s="364">
        <f>'20 день '!V6+V7+V9+V10+V11+V12</f>
        <v>339.22</v>
      </c>
      <c r="W13" s="364">
        <f>'20 день '!W6+W7+W9+W10+W11+W12</f>
        <v>7.6E-3</v>
      </c>
      <c r="X13" s="22">
        <f>'20 день '!X6+X7+X9+X10+X11+X12</f>
        <v>1.1899999999999999E-2</v>
      </c>
      <c r="Y13" s="61">
        <f>'20 день '!Y6+Y7+Y9+Y10+Y11+Y12</f>
        <v>0.11899999999999999</v>
      </c>
    </row>
    <row r="14" spans="2:25" s="34" customFormat="1" ht="26.4" customHeight="1" x14ac:dyDescent="0.3">
      <c r="B14" s="585"/>
      <c r="C14" s="140" t="s">
        <v>104</v>
      </c>
      <c r="D14" s="144"/>
      <c r="E14" s="163"/>
      <c r="F14" s="267" t="s">
        <v>20</v>
      </c>
      <c r="G14" s="413">
        <f>'20 день '!G6+G8+G9+G10+G11+G12</f>
        <v>540</v>
      </c>
      <c r="H14" s="384"/>
      <c r="I14" s="382">
        <f>'20 день '!I6+I8+I9+I10+I11+I12</f>
        <v>25.59</v>
      </c>
      <c r="J14" s="381">
        <f>'20 день '!J6+J8+J9+J10+J11+J12</f>
        <v>28.109999999999996</v>
      </c>
      <c r="K14" s="383">
        <f>'20 день '!K6+K8+K9+K10+K11+K12</f>
        <v>79.34</v>
      </c>
      <c r="L14" s="499">
        <f>'20 день '!L6+L8+L9+L10+L11+L12</f>
        <v>679.59</v>
      </c>
      <c r="M14" s="382">
        <f>'20 день '!M6+M8+M9+M10+M11+M12</f>
        <v>0.34</v>
      </c>
      <c r="N14" s="381">
        <f>'20 день '!N6+N8+N9+N10+N11+N12</f>
        <v>0.28000000000000003</v>
      </c>
      <c r="O14" s="381">
        <f>'20 день '!O6+O8+O9+O10+O11+O12</f>
        <v>14.959999999999999</v>
      </c>
      <c r="P14" s="381">
        <f>'20 день '!P6+P8+P9+P10+P11+P12</f>
        <v>98.1</v>
      </c>
      <c r="Q14" s="385">
        <f>'20 день '!Q6+Q8+Q9+Q10+Q11+Q12</f>
        <v>1.04</v>
      </c>
      <c r="R14" s="382">
        <f>'20 день '!R6+R8+R9+R10+R11+R12</f>
        <v>90.76</v>
      </c>
      <c r="S14" s="381">
        <f>'20 день '!S6+S8+S9+S10+S11+S12</f>
        <v>500.15000000000003</v>
      </c>
      <c r="T14" s="381">
        <f>'20 день '!T6+T8+T9+T10+T11+T12</f>
        <v>133.69999999999999</v>
      </c>
      <c r="U14" s="381">
        <f>'20 день '!U6+U8+U9+U10+U11+U12</f>
        <v>7.96</v>
      </c>
      <c r="V14" s="381">
        <f>'20 день '!V6+V8+V9+V10+V11+V12</f>
        <v>371.15000000000003</v>
      </c>
      <c r="W14" s="381">
        <f>'20 день '!W6+W8+W9+W10+W11+W12</f>
        <v>8.6E-3</v>
      </c>
      <c r="X14" s="381">
        <f>'20 день '!X6+X8+X9+X10+X11+X12</f>
        <v>1.1000000000000001E-2</v>
      </c>
      <c r="Y14" s="383">
        <f>'20 день '!Y6+Y8+Y9+Y10+Y11+Y12</f>
        <v>8.8999999999999996E-2</v>
      </c>
    </row>
    <row r="15" spans="2:25" s="34" customFormat="1" ht="26.4" customHeight="1" x14ac:dyDescent="0.3">
      <c r="B15" s="585"/>
      <c r="C15" s="138" t="s">
        <v>64</v>
      </c>
      <c r="D15" s="416"/>
      <c r="E15" s="421"/>
      <c r="F15" s="266" t="s">
        <v>21</v>
      </c>
      <c r="G15" s="417"/>
      <c r="H15" s="421"/>
      <c r="I15" s="177"/>
      <c r="J15" s="22"/>
      <c r="K15" s="61"/>
      <c r="L15" s="419">
        <f>L13/23.5</f>
        <v>28.058297872340425</v>
      </c>
      <c r="M15" s="177"/>
      <c r="N15" s="22"/>
      <c r="O15" s="22"/>
      <c r="P15" s="22"/>
      <c r="Q15" s="99"/>
      <c r="R15" s="177"/>
      <c r="S15" s="22"/>
      <c r="T15" s="22"/>
      <c r="U15" s="22"/>
      <c r="V15" s="22"/>
      <c r="W15" s="22"/>
      <c r="X15" s="22"/>
      <c r="Y15" s="61"/>
    </row>
    <row r="16" spans="2:25" s="34" customFormat="1" ht="26.4" customHeight="1" thickBot="1" x14ac:dyDescent="0.35">
      <c r="B16" s="601"/>
      <c r="C16" s="648" t="s">
        <v>104</v>
      </c>
      <c r="D16" s="145"/>
      <c r="E16" s="490"/>
      <c r="F16" s="615" t="s">
        <v>21</v>
      </c>
      <c r="G16" s="418"/>
      <c r="H16" s="490"/>
      <c r="I16" s="272"/>
      <c r="J16" s="141"/>
      <c r="K16" s="142"/>
      <c r="L16" s="342">
        <f>L14/23.5</f>
        <v>28.918723404255321</v>
      </c>
      <c r="M16" s="272"/>
      <c r="N16" s="141"/>
      <c r="O16" s="141"/>
      <c r="P16" s="141"/>
      <c r="Q16" s="164"/>
      <c r="R16" s="272"/>
      <c r="S16" s="141"/>
      <c r="T16" s="141"/>
      <c r="U16" s="141"/>
      <c r="V16" s="141"/>
      <c r="W16" s="141"/>
      <c r="X16" s="141"/>
      <c r="Y16" s="142"/>
    </row>
    <row r="17" spans="2:25" s="16" customFormat="1" ht="36.75" customHeight="1" x14ac:dyDescent="0.3">
      <c r="B17" s="576" t="s">
        <v>6</v>
      </c>
      <c r="C17" s="133"/>
      <c r="D17" s="700">
        <v>235</v>
      </c>
      <c r="E17" s="119" t="s">
        <v>19</v>
      </c>
      <c r="F17" s="660" t="s">
        <v>159</v>
      </c>
      <c r="G17" s="119">
        <v>60</v>
      </c>
      <c r="H17" s="664"/>
      <c r="I17" s="292">
        <v>1.02</v>
      </c>
      <c r="J17" s="49">
        <v>7.98</v>
      </c>
      <c r="K17" s="50">
        <v>3.06</v>
      </c>
      <c r="L17" s="524">
        <v>88.8</v>
      </c>
      <c r="M17" s="292">
        <v>0.01</v>
      </c>
      <c r="N17" s="293">
        <v>0.04</v>
      </c>
      <c r="O17" s="49">
        <v>4.2</v>
      </c>
      <c r="P17" s="49">
        <v>90</v>
      </c>
      <c r="Q17" s="331">
        <v>0</v>
      </c>
      <c r="R17" s="292">
        <v>25.8</v>
      </c>
      <c r="S17" s="49">
        <v>18.600000000000001</v>
      </c>
      <c r="T17" s="49">
        <v>9</v>
      </c>
      <c r="U17" s="49">
        <v>0.42</v>
      </c>
      <c r="V17" s="49">
        <v>183</v>
      </c>
      <c r="W17" s="49">
        <v>1E-3</v>
      </c>
      <c r="X17" s="49">
        <v>2.0000000000000001E-4</v>
      </c>
      <c r="Y17" s="687">
        <v>0.08</v>
      </c>
    </row>
    <row r="18" spans="2:25" s="16" customFormat="1" ht="26.4" customHeight="1" x14ac:dyDescent="0.3">
      <c r="B18" s="577"/>
      <c r="C18" s="115"/>
      <c r="D18" s="112"/>
      <c r="E18" s="114" t="s">
        <v>8</v>
      </c>
      <c r="F18" s="308" t="s">
        <v>162</v>
      </c>
      <c r="G18" s="206">
        <v>200</v>
      </c>
      <c r="H18" s="114"/>
      <c r="I18" s="215">
        <v>8.49</v>
      </c>
      <c r="J18" s="13">
        <v>7.64</v>
      </c>
      <c r="K18" s="43">
        <v>10.58</v>
      </c>
      <c r="L18" s="117">
        <v>145.11000000000001</v>
      </c>
      <c r="M18" s="215">
        <v>0.08</v>
      </c>
      <c r="N18" s="72">
        <v>0.09</v>
      </c>
      <c r="O18" s="13">
        <v>5.93</v>
      </c>
      <c r="P18" s="13">
        <v>110</v>
      </c>
      <c r="Q18" s="43">
        <v>0.01</v>
      </c>
      <c r="R18" s="215">
        <v>18.16</v>
      </c>
      <c r="S18" s="13">
        <v>101.51</v>
      </c>
      <c r="T18" s="13">
        <v>24.48</v>
      </c>
      <c r="U18" s="13">
        <v>1.38</v>
      </c>
      <c r="V18" s="13">
        <v>423.08</v>
      </c>
      <c r="W18" s="13">
        <v>5.4400000000000004E-3</v>
      </c>
      <c r="X18" s="13">
        <v>3.8999999999999999E-4</v>
      </c>
      <c r="Y18" s="43">
        <v>0.05</v>
      </c>
    </row>
    <row r="19" spans="2:25" s="16" customFormat="1" ht="26.4" customHeight="1" x14ac:dyDescent="0.3">
      <c r="B19" s="577"/>
      <c r="C19" s="115"/>
      <c r="D19" s="91">
        <v>50</v>
      </c>
      <c r="E19" s="115" t="s">
        <v>57</v>
      </c>
      <c r="F19" s="113" t="s">
        <v>80</v>
      </c>
      <c r="G19" s="115">
        <v>150</v>
      </c>
      <c r="H19" s="115"/>
      <c r="I19" s="203">
        <v>3.3</v>
      </c>
      <c r="J19" s="200">
        <v>7.8</v>
      </c>
      <c r="K19" s="201">
        <v>22.35</v>
      </c>
      <c r="L19" s="202">
        <v>173.1</v>
      </c>
      <c r="M19" s="17">
        <v>0.14000000000000001</v>
      </c>
      <c r="N19" s="17">
        <v>0.12</v>
      </c>
      <c r="O19" s="15">
        <v>18.149999999999999</v>
      </c>
      <c r="P19" s="15">
        <v>21.6</v>
      </c>
      <c r="Q19" s="18">
        <v>0.1</v>
      </c>
      <c r="R19" s="214">
        <v>36.36</v>
      </c>
      <c r="S19" s="15">
        <v>85.5</v>
      </c>
      <c r="T19" s="15">
        <v>27.8</v>
      </c>
      <c r="U19" s="15">
        <v>1.1399999999999999</v>
      </c>
      <c r="V19" s="15">
        <v>701.4</v>
      </c>
      <c r="W19" s="15">
        <v>8.0000000000000002E-3</v>
      </c>
      <c r="X19" s="15">
        <v>2E-3</v>
      </c>
      <c r="Y19" s="39">
        <v>4.2000000000000003E-2</v>
      </c>
    </row>
    <row r="20" spans="2:25" s="16" customFormat="1" ht="26.4" customHeight="1" x14ac:dyDescent="0.3">
      <c r="B20" s="577"/>
      <c r="C20" s="139"/>
      <c r="D20" s="175">
        <v>148</v>
      </c>
      <c r="E20" s="115" t="s">
        <v>9</v>
      </c>
      <c r="F20" s="308" t="s">
        <v>179</v>
      </c>
      <c r="G20" s="534">
        <v>90</v>
      </c>
      <c r="H20" s="115"/>
      <c r="I20" s="214">
        <v>19.71</v>
      </c>
      <c r="J20" s="15">
        <v>15.75</v>
      </c>
      <c r="K20" s="39">
        <v>6.21</v>
      </c>
      <c r="L20" s="166">
        <v>245.34</v>
      </c>
      <c r="M20" s="214">
        <v>0.03</v>
      </c>
      <c r="N20" s="17">
        <v>0.11</v>
      </c>
      <c r="O20" s="15">
        <v>2.4</v>
      </c>
      <c r="P20" s="15">
        <v>173.7</v>
      </c>
      <c r="Q20" s="39">
        <v>0.21</v>
      </c>
      <c r="R20" s="214">
        <v>27.88</v>
      </c>
      <c r="S20" s="15">
        <v>104.45</v>
      </c>
      <c r="T20" s="15">
        <v>17.88</v>
      </c>
      <c r="U20" s="15">
        <v>0.49</v>
      </c>
      <c r="V20" s="15">
        <v>88.47</v>
      </c>
      <c r="W20" s="15">
        <v>0.11</v>
      </c>
      <c r="X20" s="15">
        <v>8.9999999999999998E-4</v>
      </c>
      <c r="Y20" s="39">
        <v>0.51</v>
      </c>
    </row>
    <row r="21" spans="2:25" s="16" customFormat="1" ht="33.75" customHeight="1" x14ac:dyDescent="0.3">
      <c r="B21" s="580"/>
      <c r="C21" s="116"/>
      <c r="D21" s="324">
        <v>216</v>
      </c>
      <c r="E21" s="114" t="s">
        <v>17</v>
      </c>
      <c r="F21" s="695" t="s">
        <v>106</v>
      </c>
      <c r="G21" s="114">
        <v>200</v>
      </c>
      <c r="H21" s="229"/>
      <c r="I21" s="214">
        <v>0.26</v>
      </c>
      <c r="J21" s="15">
        <v>0</v>
      </c>
      <c r="K21" s="39">
        <v>15.46</v>
      </c>
      <c r="L21" s="166">
        <v>62</v>
      </c>
      <c r="M21" s="242">
        <v>0</v>
      </c>
      <c r="N21" s="19">
        <v>0</v>
      </c>
      <c r="O21" s="20">
        <v>4.4000000000000004</v>
      </c>
      <c r="P21" s="20">
        <v>0</v>
      </c>
      <c r="Q21" s="46">
        <v>0</v>
      </c>
      <c r="R21" s="19">
        <v>0.4</v>
      </c>
      <c r="S21" s="20">
        <v>0</v>
      </c>
      <c r="T21" s="20">
        <v>0</v>
      </c>
      <c r="U21" s="20">
        <v>0.04</v>
      </c>
      <c r="V21" s="20">
        <v>0.36</v>
      </c>
      <c r="W21" s="20">
        <v>0</v>
      </c>
      <c r="X21" s="20">
        <v>0</v>
      </c>
      <c r="Y21" s="46">
        <v>0</v>
      </c>
    </row>
    <row r="22" spans="2:25" s="16" customFormat="1" ht="26.4" customHeight="1" x14ac:dyDescent="0.3">
      <c r="B22" s="580"/>
      <c r="C22" s="117"/>
      <c r="D22" s="92"/>
      <c r="E22" s="114" t="s">
        <v>13</v>
      </c>
      <c r="F22" s="155" t="s">
        <v>50</v>
      </c>
      <c r="G22" s="161">
        <v>20</v>
      </c>
      <c r="H22" s="112"/>
      <c r="I22" s="214">
        <v>1.4</v>
      </c>
      <c r="J22" s="15">
        <v>0.14000000000000001</v>
      </c>
      <c r="K22" s="39">
        <v>8.8000000000000007</v>
      </c>
      <c r="L22" s="222">
        <v>48</v>
      </c>
      <c r="M22" s="214">
        <v>0.02</v>
      </c>
      <c r="N22" s="15">
        <v>6.0000000000000001E-3</v>
      </c>
      <c r="O22" s="15">
        <v>0</v>
      </c>
      <c r="P22" s="15">
        <v>0</v>
      </c>
      <c r="Q22" s="39">
        <v>0</v>
      </c>
      <c r="R22" s="17">
        <v>7.4</v>
      </c>
      <c r="S22" s="15">
        <v>43.6</v>
      </c>
      <c r="T22" s="15">
        <v>13</v>
      </c>
      <c r="U22" s="17">
        <v>0.56000000000000005</v>
      </c>
      <c r="V22" s="15">
        <v>18.600000000000001</v>
      </c>
      <c r="W22" s="15">
        <v>5.9999999999999995E-4</v>
      </c>
      <c r="X22" s="17">
        <v>1E-3</v>
      </c>
      <c r="Y22" s="39">
        <v>0</v>
      </c>
    </row>
    <row r="23" spans="2:25" s="16" customFormat="1" ht="26.4" customHeight="1" x14ac:dyDescent="0.3">
      <c r="B23" s="580"/>
      <c r="C23" s="189"/>
      <c r="D23" s="91"/>
      <c r="E23" s="115" t="s">
        <v>14</v>
      </c>
      <c r="F23" s="188" t="s">
        <v>43</v>
      </c>
      <c r="G23" s="114">
        <v>20</v>
      </c>
      <c r="H23" s="598"/>
      <c r="I23" s="214">
        <v>1.1399999999999999</v>
      </c>
      <c r="J23" s="15">
        <v>0.22</v>
      </c>
      <c r="K23" s="39">
        <v>7.44</v>
      </c>
      <c r="L23" s="223">
        <v>36.26</v>
      </c>
      <c r="M23" s="242">
        <v>0.02</v>
      </c>
      <c r="N23" s="20">
        <v>2.4E-2</v>
      </c>
      <c r="O23" s="20">
        <v>0.08</v>
      </c>
      <c r="P23" s="20">
        <v>0</v>
      </c>
      <c r="Q23" s="21">
        <v>0</v>
      </c>
      <c r="R23" s="242">
        <v>6.8</v>
      </c>
      <c r="S23" s="20">
        <v>24</v>
      </c>
      <c r="T23" s="20">
        <v>8.1999999999999993</v>
      </c>
      <c r="U23" s="20">
        <v>0.46</v>
      </c>
      <c r="V23" s="20">
        <v>73.5</v>
      </c>
      <c r="W23" s="20">
        <v>2E-3</v>
      </c>
      <c r="X23" s="20">
        <v>2E-3</v>
      </c>
      <c r="Y23" s="46">
        <v>1.2E-2</v>
      </c>
    </row>
    <row r="24" spans="2:25" s="16" customFormat="1" ht="26.4" customHeight="1" x14ac:dyDescent="0.3">
      <c r="B24" s="580"/>
      <c r="C24" s="115"/>
      <c r="D24" s="91"/>
      <c r="E24" s="115"/>
      <c r="F24" s="696" t="s">
        <v>20</v>
      </c>
      <c r="G24" s="115">
        <f>G17+G18+G19+G20+G21+G22+G23</f>
        <v>740</v>
      </c>
      <c r="H24" s="91"/>
      <c r="I24" s="356">
        <f t="shared" ref="I24:Y24" si="0">I17+I18+I19+I20+I21+I22+I23</f>
        <v>35.319999999999993</v>
      </c>
      <c r="J24" s="75">
        <f t="shared" si="0"/>
        <v>39.53</v>
      </c>
      <c r="K24" s="236">
        <f t="shared" si="0"/>
        <v>73.900000000000006</v>
      </c>
      <c r="L24" s="372">
        <f t="shared" si="0"/>
        <v>798.61</v>
      </c>
      <c r="M24" s="356">
        <f t="shared" si="0"/>
        <v>0.30000000000000004</v>
      </c>
      <c r="N24" s="75">
        <f t="shared" si="0"/>
        <v>0.39</v>
      </c>
      <c r="O24" s="75">
        <f t="shared" si="0"/>
        <v>35.159999999999997</v>
      </c>
      <c r="P24" s="75">
        <f t="shared" si="0"/>
        <v>395.29999999999995</v>
      </c>
      <c r="Q24" s="237">
        <f t="shared" si="0"/>
        <v>0.32</v>
      </c>
      <c r="R24" s="356">
        <f t="shared" si="0"/>
        <v>122.8</v>
      </c>
      <c r="S24" s="75">
        <f t="shared" si="0"/>
        <v>377.66</v>
      </c>
      <c r="T24" s="75">
        <f t="shared" si="0"/>
        <v>100.36</v>
      </c>
      <c r="U24" s="75">
        <f t="shared" si="0"/>
        <v>4.4899999999999993</v>
      </c>
      <c r="V24" s="75">
        <f t="shared" si="0"/>
        <v>1488.4099999999999</v>
      </c>
      <c r="W24" s="75">
        <f t="shared" si="0"/>
        <v>0.12703999999999999</v>
      </c>
      <c r="X24" s="32">
        <f t="shared" si="0"/>
        <v>6.4900000000000001E-3</v>
      </c>
      <c r="Y24" s="67">
        <f t="shared" si="0"/>
        <v>0.69400000000000006</v>
      </c>
    </row>
    <row r="25" spans="2:25" s="34" customFormat="1" ht="26.4" customHeight="1" thickBot="1" x14ac:dyDescent="0.35">
      <c r="B25" s="611"/>
      <c r="C25" s="688"/>
      <c r="D25" s="184"/>
      <c r="E25" s="118"/>
      <c r="F25" s="697" t="s">
        <v>21</v>
      </c>
      <c r="G25" s="311"/>
      <c r="H25" s="174"/>
      <c r="I25" s="180"/>
      <c r="J25" s="51"/>
      <c r="K25" s="104"/>
      <c r="L25" s="343">
        <f>L24/23.5</f>
        <v>33.983404255319151</v>
      </c>
      <c r="M25" s="180"/>
      <c r="N25" s="51"/>
      <c r="O25" s="51"/>
      <c r="P25" s="51"/>
      <c r="Q25" s="111"/>
      <c r="R25" s="180"/>
      <c r="S25" s="51"/>
      <c r="T25" s="51"/>
      <c r="U25" s="51"/>
      <c r="V25" s="51"/>
      <c r="W25" s="51"/>
      <c r="X25" s="51"/>
      <c r="Y25" s="104"/>
    </row>
    <row r="26" spans="2:25" x14ac:dyDescent="0.3">
      <c r="B26" s="626"/>
      <c r="C26" s="626"/>
      <c r="D26" s="626"/>
      <c r="E26" s="626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8" spans="2:25" ht="18" x14ac:dyDescent="0.3">
      <c r="C28" s="573" t="s">
        <v>58</v>
      </c>
      <c r="D28" s="617"/>
      <c r="E28" s="583"/>
      <c r="F28" s="583"/>
      <c r="G28" s="25"/>
      <c r="H28" s="11"/>
      <c r="I28" s="11"/>
      <c r="J28" s="11"/>
      <c r="K28" s="11"/>
    </row>
    <row r="29" spans="2:25" ht="18" x14ac:dyDescent="0.3">
      <c r="C29" s="574" t="s">
        <v>59</v>
      </c>
      <c r="D29" s="618"/>
      <c r="E29" s="584"/>
      <c r="F29" s="584"/>
      <c r="G29" s="25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zoomScale="60" zoomScaleNormal="60" workbookViewId="0">
      <selection activeCell="I19" sqref="I19"/>
    </sheetView>
  </sheetViews>
  <sheetFormatPr defaultRowHeight="14.4" x14ac:dyDescent="0.3"/>
  <cols>
    <col min="2" max="3" width="19.6640625" customWidth="1"/>
    <col min="4" max="4" width="18.6640625" style="5" customWidth="1"/>
    <col min="5" max="5" width="22.3320312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" bestFit="1" customWidth="1"/>
    <col min="12" max="12" width="22.88671875" customWidth="1"/>
    <col min="13" max="13" width="11.33203125" customWidth="1"/>
    <col min="23" max="24" width="11.109375" bestFit="1" customWidth="1"/>
  </cols>
  <sheetData>
    <row r="2" spans="2:25" ht="22.8" x14ac:dyDescent="0.4">
      <c r="B2" s="547" t="s">
        <v>1</v>
      </c>
      <c r="C2" s="547"/>
      <c r="D2" s="548"/>
      <c r="E2" s="547" t="s">
        <v>3</v>
      </c>
      <c r="F2" s="547"/>
      <c r="G2" s="549" t="s">
        <v>2</v>
      </c>
      <c r="H2" s="575">
        <v>18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2" t="s">
        <v>0</v>
      </c>
      <c r="C4" s="842"/>
      <c r="D4" s="845" t="s">
        <v>134</v>
      </c>
      <c r="E4" s="842" t="s">
        <v>37</v>
      </c>
      <c r="F4" s="844" t="s">
        <v>36</v>
      </c>
      <c r="G4" s="844" t="s">
        <v>25</v>
      </c>
      <c r="H4" s="844" t="s">
        <v>35</v>
      </c>
      <c r="I4" s="848" t="s">
        <v>22</v>
      </c>
      <c r="J4" s="849"/>
      <c r="K4" s="850"/>
      <c r="L4" s="845" t="s">
        <v>135</v>
      </c>
      <c r="M4" s="839" t="s">
        <v>23</v>
      </c>
      <c r="N4" s="840"/>
      <c r="O4" s="854"/>
      <c r="P4" s="854"/>
      <c r="Q4" s="855"/>
      <c r="R4" s="839" t="s">
        <v>24</v>
      </c>
      <c r="S4" s="840"/>
      <c r="T4" s="840"/>
      <c r="U4" s="840"/>
      <c r="V4" s="840"/>
      <c r="W4" s="840"/>
      <c r="X4" s="840"/>
      <c r="Y4" s="841"/>
    </row>
    <row r="5" spans="2:25" s="16" customFormat="1" ht="47.4" thickBot="1" x14ac:dyDescent="0.35">
      <c r="B5" s="847"/>
      <c r="C5" s="843"/>
      <c r="D5" s="853"/>
      <c r="E5" s="847"/>
      <c r="F5" s="847"/>
      <c r="G5" s="847"/>
      <c r="H5" s="847"/>
      <c r="I5" s="657" t="s">
        <v>26</v>
      </c>
      <c r="J5" s="405" t="s">
        <v>27</v>
      </c>
      <c r="K5" s="658" t="s">
        <v>28</v>
      </c>
      <c r="L5" s="861"/>
      <c r="M5" s="424" t="s">
        <v>29</v>
      </c>
      <c r="N5" s="424" t="s">
        <v>93</v>
      </c>
      <c r="O5" s="424" t="s">
        <v>30</v>
      </c>
      <c r="P5" s="431" t="s">
        <v>94</v>
      </c>
      <c r="Q5" s="424" t="s">
        <v>95</v>
      </c>
      <c r="R5" s="424" t="s">
        <v>31</v>
      </c>
      <c r="S5" s="424" t="s">
        <v>32</v>
      </c>
      <c r="T5" s="424" t="s">
        <v>33</v>
      </c>
      <c r="U5" s="424" t="s">
        <v>34</v>
      </c>
      <c r="V5" s="424" t="s">
        <v>96</v>
      </c>
      <c r="W5" s="424" t="s">
        <v>97</v>
      </c>
      <c r="X5" s="424" t="s">
        <v>98</v>
      </c>
      <c r="Y5" s="773" t="s">
        <v>99</v>
      </c>
    </row>
    <row r="6" spans="2:25" s="16" customFormat="1" ht="42.75" customHeight="1" x14ac:dyDescent="0.3">
      <c r="B6" s="802"/>
      <c r="C6" s="298"/>
      <c r="D6" s="565">
        <v>137</v>
      </c>
      <c r="E6" s="565" t="s">
        <v>19</v>
      </c>
      <c r="F6" s="753" t="s">
        <v>139</v>
      </c>
      <c r="G6" s="822">
        <v>100</v>
      </c>
      <c r="H6" s="133"/>
      <c r="I6" s="293">
        <v>0.8</v>
      </c>
      <c r="J6" s="49">
        <v>0.2</v>
      </c>
      <c r="K6" s="331">
        <v>7.5</v>
      </c>
      <c r="L6" s="476">
        <v>38</v>
      </c>
      <c r="M6" s="292">
        <v>0.06</v>
      </c>
      <c r="N6" s="49">
        <v>0.03</v>
      </c>
      <c r="O6" s="49">
        <v>38</v>
      </c>
      <c r="P6" s="49">
        <v>10</v>
      </c>
      <c r="Q6" s="331">
        <v>0</v>
      </c>
      <c r="R6" s="292">
        <v>35</v>
      </c>
      <c r="S6" s="49">
        <v>17</v>
      </c>
      <c r="T6" s="49">
        <v>11</v>
      </c>
      <c r="U6" s="49">
        <v>0.1</v>
      </c>
      <c r="V6" s="49">
        <v>155</v>
      </c>
      <c r="W6" s="49">
        <v>2.9999999999999997E-4</v>
      </c>
      <c r="X6" s="49">
        <v>1E-4</v>
      </c>
      <c r="Y6" s="50">
        <v>0.15</v>
      </c>
    </row>
    <row r="7" spans="2:25" s="16" customFormat="1" ht="37.5" customHeight="1" x14ac:dyDescent="0.3">
      <c r="B7" s="550" t="s">
        <v>5</v>
      </c>
      <c r="C7" s="143" t="s">
        <v>64</v>
      </c>
      <c r="D7" s="441">
        <v>2</v>
      </c>
      <c r="E7" s="441" t="s">
        <v>19</v>
      </c>
      <c r="F7" s="806" t="s">
        <v>171</v>
      </c>
      <c r="G7" s="543">
        <v>15</v>
      </c>
      <c r="H7" s="159"/>
      <c r="I7" s="796">
        <v>0.12</v>
      </c>
      <c r="J7" s="797">
        <v>10.88</v>
      </c>
      <c r="K7" s="798">
        <v>0.19</v>
      </c>
      <c r="L7" s="811">
        <v>99.15</v>
      </c>
      <c r="M7" s="271">
        <v>0</v>
      </c>
      <c r="N7" s="59">
        <v>0.02</v>
      </c>
      <c r="O7" s="59">
        <v>0</v>
      </c>
      <c r="P7" s="59">
        <v>70</v>
      </c>
      <c r="Q7" s="100">
        <v>0.19</v>
      </c>
      <c r="R7" s="271">
        <v>3.6</v>
      </c>
      <c r="S7" s="59">
        <v>4.5</v>
      </c>
      <c r="T7" s="59">
        <v>0</v>
      </c>
      <c r="U7" s="59">
        <v>0.03</v>
      </c>
      <c r="V7" s="59">
        <v>4.5</v>
      </c>
      <c r="W7" s="59">
        <v>0</v>
      </c>
      <c r="X7" s="59">
        <v>1.4999999999999999E-4</v>
      </c>
      <c r="Y7" s="60">
        <v>0</v>
      </c>
    </row>
    <row r="8" spans="2:25" s="16" customFormat="1" ht="37.5" customHeight="1" x14ac:dyDescent="0.3">
      <c r="B8" s="550"/>
      <c r="C8" s="803" t="s">
        <v>104</v>
      </c>
      <c r="D8" s="163">
        <v>201</v>
      </c>
      <c r="E8" s="163" t="s">
        <v>19</v>
      </c>
      <c r="F8" s="672" t="s">
        <v>172</v>
      </c>
      <c r="G8" s="536">
        <v>15</v>
      </c>
      <c r="H8" s="160"/>
      <c r="I8" s="799">
        <v>0.06</v>
      </c>
      <c r="J8" s="800">
        <v>3.1</v>
      </c>
      <c r="K8" s="801">
        <v>0.95</v>
      </c>
      <c r="L8" s="442">
        <v>32.049999999999997</v>
      </c>
      <c r="M8" s="216">
        <v>0</v>
      </c>
      <c r="N8" s="65">
        <v>0</v>
      </c>
      <c r="O8" s="65">
        <v>0</v>
      </c>
      <c r="P8" s="65">
        <v>20</v>
      </c>
      <c r="Q8" s="411">
        <v>0.06</v>
      </c>
      <c r="R8" s="216">
        <v>2.95</v>
      </c>
      <c r="S8" s="65">
        <v>3.6</v>
      </c>
      <c r="T8" s="65">
        <v>0.25</v>
      </c>
      <c r="U8" s="65">
        <v>0</v>
      </c>
      <c r="V8" s="65">
        <v>2.65</v>
      </c>
      <c r="W8" s="65">
        <v>0</v>
      </c>
      <c r="X8" s="65">
        <v>5.0000000000000002E-5</v>
      </c>
      <c r="Y8" s="98">
        <v>0</v>
      </c>
    </row>
    <row r="9" spans="2:25" s="16" customFormat="1" ht="37.5" customHeight="1" x14ac:dyDescent="0.3">
      <c r="B9" s="550"/>
      <c r="C9" s="91"/>
      <c r="D9" s="147">
        <v>66</v>
      </c>
      <c r="E9" s="147" t="s">
        <v>55</v>
      </c>
      <c r="F9" s="586" t="s">
        <v>52</v>
      </c>
      <c r="G9" s="206">
        <v>150</v>
      </c>
      <c r="H9" s="115"/>
      <c r="I9" s="19">
        <v>15.6</v>
      </c>
      <c r="J9" s="20">
        <v>16.350000000000001</v>
      </c>
      <c r="K9" s="21">
        <v>2.7</v>
      </c>
      <c r="L9" s="252">
        <v>220.2</v>
      </c>
      <c r="M9" s="242">
        <v>7.0000000000000007E-2</v>
      </c>
      <c r="N9" s="20">
        <v>0.41</v>
      </c>
      <c r="O9" s="20">
        <v>0.52</v>
      </c>
      <c r="P9" s="20">
        <v>171.15</v>
      </c>
      <c r="Q9" s="21">
        <v>2</v>
      </c>
      <c r="R9" s="242">
        <v>112.35</v>
      </c>
      <c r="S9" s="20">
        <v>250.35</v>
      </c>
      <c r="T9" s="20">
        <v>18.809999999999999</v>
      </c>
      <c r="U9" s="20">
        <v>2.79</v>
      </c>
      <c r="V9" s="20">
        <v>232.65</v>
      </c>
      <c r="W9" s="20">
        <v>2.3E-2</v>
      </c>
      <c r="X9" s="20">
        <v>2.7E-2</v>
      </c>
      <c r="Y9" s="46">
        <v>0.1</v>
      </c>
    </row>
    <row r="10" spans="2:25" s="16" customFormat="1" ht="37.5" customHeight="1" x14ac:dyDescent="0.3">
      <c r="B10" s="550"/>
      <c r="C10" s="152"/>
      <c r="D10" s="147">
        <v>113</v>
      </c>
      <c r="E10" s="147" t="s">
        <v>4</v>
      </c>
      <c r="F10" s="662" t="s">
        <v>10</v>
      </c>
      <c r="G10" s="115">
        <v>200</v>
      </c>
      <c r="H10" s="810"/>
      <c r="I10" s="19">
        <v>0.2</v>
      </c>
      <c r="J10" s="20">
        <v>0</v>
      </c>
      <c r="K10" s="21">
        <v>11</v>
      </c>
      <c r="L10" s="378">
        <v>45.6</v>
      </c>
      <c r="M10" s="242">
        <v>0</v>
      </c>
      <c r="N10" s="20">
        <v>0</v>
      </c>
      <c r="O10" s="20">
        <v>2.6</v>
      </c>
      <c r="P10" s="20">
        <v>0</v>
      </c>
      <c r="Q10" s="21">
        <v>0</v>
      </c>
      <c r="R10" s="242">
        <v>15.64</v>
      </c>
      <c r="S10" s="20">
        <v>8.8000000000000007</v>
      </c>
      <c r="T10" s="20">
        <v>4.72</v>
      </c>
      <c r="U10" s="20">
        <v>0.8</v>
      </c>
      <c r="V10" s="20">
        <v>15.34</v>
      </c>
      <c r="W10" s="20">
        <v>0</v>
      </c>
      <c r="X10" s="20">
        <v>0</v>
      </c>
      <c r="Y10" s="46">
        <v>0</v>
      </c>
    </row>
    <row r="11" spans="2:25" s="16" customFormat="1" ht="52.5" customHeight="1" x14ac:dyDescent="0.3">
      <c r="B11" s="550"/>
      <c r="C11" s="152"/>
      <c r="D11" s="681">
        <v>121</v>
      </c>
      <c r="E11" s="147" t="s">
        <v>13</v>
      </c>
      <c r="F11" s="586" t="s">
        <v>46</v>
      </c>
      <c r="G11" s="206">
        <v>35</v>
      </c>
      <c r="H11" s="115"/>
      <c r="I11" s="19">
        <v>2.63</v>
      </c>
      <c r="J11" s="20">
        <v>1.01</v>
      </c>
      <c r="K11" s="21">
        <v>17.43</v>
      </c>
      <c r="L11" s="252">
        <v>91.7</v>
      </c>
      <c r="M11" s="242">
        <v>0.04</v>
      </c>
      <c r="N11" s="20">
        <v>0.01</v>
      </c>
      <c r="O11" s="20">
        <v>0</v>
      </c>
      <c r="P11" s="20">
        <v>0</v>
      </c>
      <c r="Q11" s="46">
        <v>0</v>
      </c>
      <c r="R11" s="19">
        <v>6.65</v>
      </c>
      <c r="S11" s="20">
        <v>22.75</v>
      </c>
      <c r="T11" s="20">
        <v>4.55</v>
      </c>
      <c r="U11" s="20">
        <v>0.42</v>
      </c>
      <c r="V11" s="20">
        <v>32.200000000000003</v>
      </c>
      <c r="W11" s="20">
        <v>0</v>
      </c>
      <c r="X11" s="20">
        <v>0</v>
      </c>
      <c r="Y11" s="46">
        <v>0</v>
      </c>
    </row>
    <row r="12" spans="2:25" s="16" customFormat="1" ht="37.5" customHeight="1" x14ac:dyDescent="0.3">
      <c r="B12" s="550"/>
      <c r="C12" s="152"/>
      <c r="D12" s="147">
        <v>120</v>
      </c>
      <c r="E12" s="147" t="s">
        <v>14</v>
      </c>
      <c r="F12" s="662" t="s">
        <v>43</v>
      </c>
      <c r="G12" s="114">
        <v>30</v>
      </c>
      <c r="H12" s="205"/>
      <c r="I12" s="17">
        <v>1.71</v>
      </c>
      <c r="J12" s="15">
        <v>0.33</v>
      </c>
      <c r="K12" s="18">
        <v>11.16</v>
      </c>
      <c r="L12" s="432">
        <v>54.39</v>
      </c>
      <c r="M12" s="214">
        <v>0.02</v>
      </c>
      <c r="N12" s="15">
        <v>0.03</v>
      </c>
      <c r="O12" s="15">
        <v>0.1</v>
      </c>
      <c r="P12" s="15">
        <v>0</v>
      </c>
      <c r="Q12" s="18">
        <v>0</v>
      </c>
      <c r="R12" s="214">
        <v>8.5</v>
      </c>
      <c r="S12" s="15">
        <v>30</v>
      </c>
      <c r="T12" s="15">
        <v>10.25</v>
      </c>
      <c r="U12" s="15">
        <v>0.56999999999999995</v>
      </c>
      <c r="V12" s="15">
        <v>91.87</v>
      </c>
      <c r="W12" s="15">
        <v>2.5000000000000001E-3</v>
      </c>
      <c r="X12" s="15">
        <v>2.5000000000000001E-3</v>
      </c>
      <c r="Y12" s="39">
        <v>0.02</v>
      </c>
    </row>
    <row r="13" spans="2:25" s="16" customFormat="1" ht="37.5" customHeight="1" x14ac:dyDescent="0.3">
      <c r="B13" s="550"/>
      <c r="C13" s="143" t="s">
        <v>64</v>
      </c>
      <c r="D13" s="441"/>
      <c r="E13" s="441"/>
      <c r="F13" s="807" t="s">
        <v>20</v>
      </c>
      <c r="G13" s="159">
        <f>G6+G7+G9+G10+G11+G12</f>
        <v>530</v>
      </c>
      <c r="H13" s="159"/>
      <c r="I13" s="628">
        <f t="shared" ref="I13:Y13" si="0">I6+I7+I9+I10+I11+I12</f>
        <v>21.06</v>
      </c>
      <c r="J13" s="364">
        <f t="shared" si="0"/>
        <v>28.77</v>
      </c>
      <c r="K13" s="399">
        <f t="shared" si="0"/>
        <v>49.980000000000004</v>
      </c>
      <c r="L13" s="679">
        <f t="shared" si="0"/>
        <v>549.04000000000008</v>
      </c>
      <c r="M13" s="363">
        <f t="shared" si="0"/>
        <v>0.19</v>
      </c>
      <c r="N13" s="364">
        <f t="shared" si="0"/>
        <v>0.5</v>
      </c>
      <c r="O13" s="364">
        <f t="shared" si="0"/>
        <v>41.220000000000006</v>
      </c>
      <c r="P13" s="364">
        <f t="shared" si="0"/>
        <v>251.15</v>
      </c>
      <c r="Q13" s="399">
        <f t="shared" si="0"/>
        <v>2.19</v>
      </c>
      <c r="R13" s="363">
        <f t="shared" si="0"/>
        <v>181.73999999999998</v>
      </c>
      <c r="S13" s="364">
        <f t="shared" si="0"/>
        <v>333.40000000000003</v>
      </c>
      <c r="T13" s="364">
        <f t="shared" si="0"/>
        <v>49.33</v>
      </c>
      <c r="U13" s="364">
        <f t="shared" si="0"/>
        <v>4.71</v>
      </c>
      <c r="V13" s="364">
        <f t="shared" si="0"/>
        <v>531.55999999999995</v>
      </c>
      <c r="W13" s="364">
        <f t="shared" si="0"/>
        <v>2.58E-2</v>
      </c>
      <c r="X13" s="22">
        <f t="shared" si="0"/>
        <v>2.9749999999999999E-2</v>
      </c>
      <c r="Y13" s="61">
        <f t="shared" si="0"/>
        <v>0.27</v>
      </c>
    </row>
    <row r="14" spans="2:25" s="16" customFormat="1" ht="37.5" customHeight="1" x14ac:dyDescent="0.3">
      <c r="B14" s="550"/>
      <c r="C14" s="803" t="s">
        <v>104</v>
      </c>
      <c r="D14" s="163"/>
      <c r="E14" s="163"/>
      <c r="F14" s="808" t="s">
        <v>20</v>
      </c>
      <c r="G14" s="255">
        <f>G6+G8+G9+G10+G11+G12</f>
        <v>530</v>
      </c>
      <c r="H14" s="255"/>
      <c r="I14" s="629">
        <f t="shared" ref="I14:Y14" si="1">I6+I8+I9+I10+I11+I12</f>
        <v>21</v>
      </c>
      <c r="J14" s="381">
        <f t="shared" si="1"/>
        <v>20.990000000000002</v>
      </c>
      <c r="K14" s="385">
        <f t="shared" si="1"/>
        <v>50.739999999999995</v>
      </c>
      <c r="L14" s="513">
        <f t="shared" si="1"/>
        <v>481.94</v>
      </c>
      <c r="M14" s="382">
        <f t="shared" si="1"/>
        <v>0.19</v>
      </c>
      <c r="N14" s="381">
        <f t="shared" si="1"/>
        <v>0.48</v>
      </c>
      <c r="O14" s="381">
        <f t="shared" si="1"/>
        <v>41.220000000000006</v>
      </c>
      <c r="P14" s="381">
        <f t="shared" si="1"/>
        <v>201.15</v>
      </c>
      <c r="Q14" s="385">
        <f t="shared" si="1"/>
        <v>2.06</v>
      </c>
      <c r="R14" s="382">
        <f t="shared" si="1"/>
        <v>181.09</v>
      </c>
      <c r="S14" s="381">
        <f t="shared" si="1"/>
        <v>332.5</v>
      </c>
      <c r="T14" s="381">
        <f t="shared" si="1"/>
        <v>49.58</v>
      </c>
      <c r="U14" s="381">
        <f t="shared" si="1"/>
        <v>4.6800000000000006</v>
      </c>
      <c r="V14" s="381">
        <f t="shared" si="1"/>
        <v>529.71</v>
      </c>
      <c r="W14" s="381">
        <f t="shared" si="1"/>
        <v>2.58E-2</v>
      </c>
      <c r="X14" s="381">
        <f t="shared" si="1"/>
        <v>2.9649999999999999E-2</v>
      </c>
      <c r="Y14" s="383">
        <f t="shared" si="1"/>
        <v>0.27</v>
      </c>
    </row>
    <row r="15" spans="2:25" s="16" customFormat="1" ht="37.5" customHeight="1" x14ac:dyDescent="0.3">
      <c r="B15" s="550"/>
      <c r="C15" s="804" t="s">
        <v>64</v>
      </c>
      <c r="D15" s="441"/>
      <c r="E15" s="441"/>
      <c r="F15" s="807" t="s">
        <v>21</v>
      </c>
      <c r="G15" s="257"/>
      <c r="H15" s="159"/>
      <c r="I15" s="52"/>
      <c r="J15" s="22"/>
      <c r="K15" s="99"/>
      <c r="L15" s="679">
        <f>L13/23.5</f>
        <v>23.363404255319153</v>
      </c>
      <c r="M15" s="177"/>
      <c r="N15" s="22"/>
      <c r="O15" s="22"/>
      <c r="P15" s="22"/>
      <c r="Q15" s="99"/>
      <c r="R15" s="177"/>
      <c r="S15" s="22"/>
      <c r="T15" s="22"/>
      <c r="U15" s="22"/>
      <c r="V15" s="22"/>
      <c r="W15" s="22"/>
      <c r="X15" s="22"/>
      <c r="Y15" s="61"/>
    </row>
    <row r="16" spans="2:25" s="16" customFormat="1" ht="37.5" customHeight="1" thickBot="1" x14ac:dyDescent="0.35">
      <c r="B16" s="561"/>
      <c r="C16" s="805" t="s">
        <v>104</v>
      </c>
      <c r="D16" s="490"/>
      <c r="E16" s="490"/>
      <c r="F16" s="809" t="s">
        <v>21</v>
      </c>
      <c r="G16" s="162"/>
      <c r="H16" s="162"/>
      <c r="I16" s="468"/>
      <c r="J16" s="141"/>
      <c r="K16" s="164"/>
      <c r="L16" s="514">
        <f>L14/23.5</f>
        <v>20.508085106382978</v>
      </c>
      <c r="M16" s="272"/>
      <c r="N16" s="141"/>
      <c r="O16" s="141"/>
      <c r="P16" s="141"/>
      <c r="Q16" s="164"/>
      <c r="R16" s="272"/>
      <c r="S16" s="141"/>
      <c r="T16" s="141"/>
      <c r="U16" s="141"/>
      <c r="V16" s="141"/>
      <c r="W16" s="141"/>
      <c r="X16" s="141"/>
      <c r="Y16" s="142"/>
    </row>
    <row r="17" spans="2:25" s="16" customFormat="1" ht="37.5" customHeight="1" x14ac:dyDescent="0.3">
      <c r="B17" s="577" t="s">
        <v>6</v>
      </c>
      <c r="C17" s="239"/>
      <c r="D17" s="475">
        <v>137</v>
      </c>
      <c r="E17" s="724" t="s">
        <v>19</v>
      </c>
      <c r="F17" s="624" t="s">
        <v>139</v>
      </c>
      <c r="G17" s="725">
        <v>100</v>
      </c>
      <c r="H17" s="197"/>
      <c r="I17" s="293">
        <v>0.8</v>
      </c>
      <c r="J17" s="49">
        <v>0.2</v>
      </c>
      <c r="K17" s="331">
        <v>7.5</v>
      </c>
      <c r="L17" s="412">
        <v>38</v>
      </c>
      <c r="M17" s="379">
        <v>0.06</v>
      </c>
      <c r="N17" s="726">
        <v>0.03</v>
      </c>
      <c r="O17" s="320">
        <v>38</v>
      </c>
      <c r="P17" s="320">
        <v>10</v>
      </c>
      <c r="Q17" s="380">
        <v>0</v>
      </c>
      <c r="R17" s="379">
        <v>35</v>
      </c>
      <c r="S17" s="320">
        <v>17</v>
      </c>
      <c r="T17" s="320">
        <v>11</v>
      </c>
      <c r="U17" s="320">
        <v>0.1</v>
      </c>
      <c r="V17" s="320">
        <v>155</v>
      </c>
      <c r="W17" s="320">
        <v>2.9999999999999997E-4</v>
      </c>
      <c r="X17" s="320">
        <v>1E-4</v>
      </c>
      <c r="Y17" s="380">
        <v>0.15</v>
      </c>
    </row>
    <row r="18" spans="2:25" s="16" customFormat="1" ht="37.5" customHeight="1" x14ac:dyDescent="0.3">
      <c r="B18" s="577"/>
      <c r="C18" s="127"/>
      <c r="D18" s="458">
        <v>31</v>
      </c>
      <c r="E18" s="115" t="s">
        <v>8</v>
      </c>
      <c r="F18" s="137" t="s">
        <v>68</v>
      </c>
      <c r="G18" s="728">
        <v>200</v>
      </c>
      <c r="H18" s="115"/>
      <c r="I18" s="220">
        <v>5.74</v>
      </c>
      <c r="J18" s="76">
        <v>8.7799999999999994</v>
      </c>
      <c r="K18" s="77">
        <v>8.74</v>
      </c>
      <c r="L18" s="189">
        <v>138.04</v>
      </c>
      <c r="M18" s="189">
        <v>0.04</v>
      </c>
      <c r="N18" s="187">
        <v>0.08</v>
      </c>
      <c r="O18" s="76">
        <v>5.24</v>
      </c>
      <c r="P18" s="76">
        <v>132.80000000000001</v>
      </c>
      <c r="Q18" s="77">
        <v>0.06</v>
      </c>
      <c r="R18" s="220">
        <v>33.799999999999997</v>
      </c>
      <c r="S18" s="76">
        <v>77.48</v>
      </c>
      <c r="T18" s="76">
        <v>20.28</v>
      </c>
      <c r="U18" s="76">
        <v>1.28</v>
      </c>
      <c r="V18" s="76">
        <v>278.8</v>
      </c>
      <c r="W18" s="76">
        <v>6.0000000000000001E-3</v>
      </c>
      <c r="X18" s="76">
        <v>0</v>
      </c>
      <c r="Y18" s="186">
        <v>3.5999999999999997E-2</v>
      </c>
    </row>
    <row r="19" spans="2:25" s="16" customFormat="1" ht="37.5" customHeight="1" x14ac:dyDescent="0.3">
      <c r="B19" s="95"/>
      <c r="C19" s="207"/>
      <c r="D19" s="458">
        <v>287</v>
      </c>
      <c r="E19" s="115" t="s">
        <v>9</v>
      </c>
      <c r="F19" s="154" t="s">
        <v>160</v>
      </c>
      <c r="G19" s="115">
        <v>90</v>
      </c>
      <c r="H19" s="91"/>
      <c r="I19" s="242">
        <v>14.03</v>
      </c>
      <c r="J19" s="20">
        <v>11.56</v>
      </c>
      <c r="K19" s="46">
        <v>9.77</v>
      </c>
      <c r="L19" s="169">
        <v>200.41</v>
      </c>
      <c r="M19" s="242">
        <v>7.0000000000000007E-2</v>
      </c>
      <c r="N19" s="19">
        <v>0.12</v>
      </c>
      <c r="O19" s="20">
        <v>3.47</v>
      </c>
      <c r="P19" s="20">
        <v>40</v>
      </c>
      <c r="Q19" s="21">
        <v>0.03</v>
      </c>
      <c r="R19" s="242">
        <v>26.13</v>
      </c>
      <c r="S19" s="20">
        <v>121.76</v>
      </c>
      <c r="T19" s="20">
        <v>21.04</v>
      </c>
      <c r="U19" s="20">
        <v>1.27</v>
      </c>
      <c r="V19" s="20">
        <v>263.55</v>
      </c>
      <c r="W19" s="20">
        <v>4.0000000000000001E-3</v>
      </c>
      <c r="X19" s="20">
        <v>1.4E-3</v>
      </c>
      <c r="Y19" s="46">
        <v>0.08</v>
      </c>
    </row>
    <row r="20" spans="2:25" s="16" customFormat="1" ht="37.5" customHeight="1" x14ac:dyDescent="0.3">
      <c r="B20" s="95"/>
      <c r="C20" s="207"/>
      <c r="D20" s="115">
        <v>64</v>
      </c>
      <c r="E20" s="91" t="s">
        <v>45</v>
      </c>
      <c r="F20" s="308" t="s">
        <v>61</v>
      </c>
      <c r="G20" s="206">
        <v>150</v>
      </c>
      <c r="H20" s="115"/>
      <c r="I20" s="220">
        <v>6.45</v>
      </c>
      <c r="J20" s="76">
        <v>4.05</v>
      </c>
      <c r="K20" s="186">
        <v>40.200000000000003</v>
      </c>
      <c r="L20" s="189">
        <v>223.65</v>
      </c>
      <c r="M20" s="220">
        <v>0.08</v>
      </c>
      <c r="N20" s="187">
        <v>0.2</v>
      </c>
      <c r="O20" s="76">
        <v>0</v>
      </c>
      <c r="P20" s="76">
        <v>30</v>
      </c>
      <c r="Q20" s="77">
        <v>0.11</v>
      </c>
      <c r="R20" s="220">
        <v>13.05</v>
      </c>
      <c r="S20" s="76">
        <v>58.34</v>
      </c>
      <c r="T20" s="76">
        <v>22.53</v>
      </c>
      <c r="U20" s="76">
        <v>1.25</v>
      </c>
      <c r="V20" s="76">
        <v>1.1000000000000001</v>
      </c>
      <c r="W20" s="76">
        <v>0</v>
      </c>
      <c r="X20" s="76">
        <v>0</v>
      </c>
      <c r="Y20" s="186">
        <v>0</v>
      </c>
    </row>
    <row r="21" spans="2:25" s="16" customFormat="1" ht="37.5" customHeight="1" x14ac:dyDescent="0.3">
      <c r="B21" s="95"/>
      <c r="C21" s="207"/>
      <c r="D21" s="458">
        <v>107</v>
      </c>
      <c r="E21" s="91" t="s">
        <v>17</v>
      </c>
      <c r="F21" s="137" t="s">
        <v>87</v>
      </c>
      <c r="G21" s="173">
        <v>200</v>
      </c>
      <c r="H21" s="395"/>
      <c r="I21" s="242">
        <v>0</v>
      </c>
      <c r="J21" s="20">
        <v>0</v>
      </c>
      <c r="K21" s="46">
        <v>22.8</v>
      </c>
      <c r="L21" s="241">
        <v>92</v>
      </c>
      <c r="M21" s="242">
        <v>0.04</v>
      </c>
      <c r="N21" s="19">
        <v>0.08</v>
      </c>
      <c r="O21" s="20">
        <v>12</v>
      </c>
      <c r="P21" s="20">
        <v>100</v>
      </c>
      <c r="Q21" s="21">
        <v>0</v>
      </c>
      <c r="R21" s="242">
        <v>0</v>
      </c>
      <c r="S21" s="20">
        <v>0</v>
      </c>
      <c r="T21" s="20">
        <v>0</v>
      </c>
      <c r="U21" s="20">
        <v>0</v>
      </c>
      <c r="V21" s="20">
        <v>304</v>
      </c>
      <c r="W21" s="20">
        <v>0</v>
      </c>
      <c r="X21" s="20">
        <v>0</v>
      </c>
      <c r="Y21" s="46">
        <v>0</v>
      </c>
    </row>
    <row r="22" spans="2:25" s="16" customFormat="1" ht="37.5" customHeight="1" x14ac:dyDescent="0.3">
      <c r="B22" s="95"/>
      <c r="C22" s="207"/>
      <c r="D22" s="461">
        <v>119</v>
      </c>
      <c r="E22" s="91" t="s">
        <v>13</v>
      </c>
      <c r="F22" s="113" t="s">
        <v>50</v>
      </c>
      <c r="G22" s="147">
        <v>30</v>
      </c>
      <c r="H22" s="395"/>
      <c r="I22" s="242">
        <v>2.13</v>
      </c>
      <c r="J22" s="20">
        <v>0.21</v>
      </c>
      <c r="K22" s="46">
        <v>13.26</v>
      </c>
      <c r="L22" s="360">
        <v>72</v>
      </c>
      <c r="M22" s="242">
        <v>0.03</v>
      </c>
      <c r="N22" s="19">
        <v>0.01</v>
      </c>
      <c r="O22" s="20">
        <v>0</v>
      </c>
      <c r="P22" s="20">
        <v>0</v>
      </c>
      <c r="Q22" s="21">
        <v>0</v>
      </c>
      <c r="R22" s="242">
        <v>11.1</v>
      </c>
      <c r="S22" s="20">
        <v>65.400000000000006</v>
      </c>
      <c r="T22" s="20">
        <v>19.5</v>
      </c>
      <c r="U22" s="20">
        <v>0.84</v>
      </c>
      <c r="V22" s="20">
        <v>27.9</v>
      </c>
      <c r="W22" s="20">
        <v>1E-3</v>
      </c>
      <c r="X22" s="20">
        <v>2E-3</v>
      </c>
      <c r="Y22" s="46">
        <v>0</v>
      </c>
    </row>
    <row r="23" spans="2:25" s="16" customFormat="1" ht="37.5" customHeight="1" x14ac:dyDescent="0.3">
      <c r="B23" s="95"/>
      <c r="C23" s="207"/>
      <c r="D23" s="458">
        <v>120</v>
      </c>
      <c r="E23" s="91" t="s">
        <v>14</v>
      </c>
      <c r="F23" s="113" t="s">
        <v>43</v>
      </c>
      <c r="G23" s="147">
        <v>20</v>
      </c>
      <c r="H23" s="395"/>
      <c r="I23" s="242">
        <v>1.1399999999999999</v>
      </c>
      <c r="J23" s="20">
        <v>0.22</v>
      </c>
      <c r="K23" s="46">
        <v>7.44</v>
      </c>
      <c r="L23" s="360">
        <v>36.26</v>
      </c>
      <c r="M23" s="242">
        <v>0.02</v>
      </c>
      <c r="N23" s="19">
        <v>2.4E-2</v>
      </c>
      <c r="O23" s="20">
        <v>0.08</v>
      </c>
      <c r="P23" s="20">
        <v>0</v>
      </c>
      <c r="Q23" s="21">
        <v>0</v>
      </c>
      <c r="R23" s="242">
        <v>6.8</v>
      </c>
      <c r="S23" s="20">
        <v>24</v>
      </c>
      <c r="T23" s="20">
        <v>8.1999999999999993</v>
      </c>
      <c r="U23" s="20">
        <v>0.46</v>
      </c>
      <c r="V23" s="20">
        <v>73.5</v>
      </c>
      <c r="W23" s="20">
        <v>2E-3</v>
      </c>
      <c r="X23" s="20">
        <v>2E-3</v>
      </c>
      <c r="Y23" s="46">
        <v>1.2E-2</v>
      </c>
    </row>
    <row r="24" spans="2:25" s="16" customFormat="1" ht="37.5" customHeight="1" x14ac:dyDescent="0.3">
      <c r="B24" s="95"/>
      <c r="C24" s="207"/>
      <c r="D24" s="610"/>
      <c r="E24" s="326"/>
      <c r="F24" s="135" t="s">
        <v>20</v>
      </c>
      <c r="G24" s="238">
        <f>SUM(G17:G23)</f>
        <v>790</v>
      </c>
      <c r="H24" s="238"/>
      <c r="I24" s="356">
        <f t="shared" ref="I24:M24" si="2">I17+I18+I19+I20+I21+I22+I23</f>
        <v>30.29</v>
      </c>
      <c r="J24" s="75">
        <f t="shared" si="2"/>
        <v>25.02</v>
      </c>
      <c r="K24" s="236">
        <f t="shared" si="2"/>
        <v>109.71000000000001</v>
      </c>
      <c r="L24" s="372">
        <f>L17+L18+L19+L20+L21+L22+L23</f>
        <v>800.36</v>
      </c>
      <c r="M24" s="356">
        <f t="shared" si="2"/>
        <v>0.33999999999999997</v>
      </c>
      <c r="N24" s="75">
        <f t="shared" ref="N24:T24" si="3">O17+N18+N19+N20+N21+N22+N23</f>
        <v>38.513999999999996</v>
      </c>
      <c r="O24" s="75">
        <f t="shared" si="3"/>
        <v>30.79</v>
      </c>
      <c r="P24" s="75">
        <f t="shared" si="3"/>
        <v>302.8</v>
      </c>
      <c r="Q24" s="237">
        <f t="shared" si="3"/>
        <v>35.200000000000003</v>
      </c>
      <c r="R24" s="356">
        <f t="shared" si="3"/>
        <v>107.87999999999998</v>
      </c>
      <c r="S24" s="75">
        <f t="shared" si="3"/>
        <v>357.98</v>
      </c>
      <c r="T24" s="75">
        <f t="shared" si="3"/>
        <v>91.65</v>
      </c>
      <c r="U24" s="75">
        <f t="shared" ref="U24:X24" si="4">V17+U18+U19+U20+U21+U22+U23</f>
        <v>160.10000000000002</v>
      </c>
      <c r="V24" s="75">
        <f t="shared" si="4"/>
        <v>948.85030000000006</v>
      </c>
      <c r="W24" s="75">
        <f t="shared" si="4"/>
        <v>1.3100000000000002E-2</v>
      </c>
      <c r="X24" s="75">
        <f t="shared" si="4"/>
        <v>0.15540000000000001</v>
      </c>
      <c r="Y24" s="236" t="e">
        <f>#REF!+Y18+Y19+Y20+Y21+Y22+Y23</f>
        <v>#REF!</v>
      </c>
    </row>
    <row r="25" spans="2:25" s="16" customFormat="1" ht="37.5" customHeight="1" thickBot="1" x14ac:dyDescent="0.35">
      <c r="B25" s="228"/>
      <c r="C25" s="260"/>
      <c r="D25" s="612"/>
      <c r="E25" s="227"/>
      <c r="F25" s="136" t="s">
        <v>88</v>
      </c>
      <c r="G25" s="355"/>
      <c r="H25" s="402"/>
      <c r="I25" s="180"/>
      <c r="J25" s="51"/>
      <c r="K25" s="104"/>
      <c r="L25" s="343">
        <f>L24/23.5</f>
        <v>34.057872340425533</v>
      </c>
      <c r="M25" s="317"/>
      <c r="N25" s="318"/>
      <c r="O25" s="318"/>
      <c r="P25" s="318"/>
      <c r="Q25" s="689"/>
      <c r="R25" s="317"/>
      <c r="S25" s="318"/>
      <c r="T25" s="318"/>
      <c r="U25" s="318"/>
      <c r="V25" s="318"/>
      <c r="W25" s="318"/>
      <c r="X25" s="318"/>
      <c r="Y25" s="319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E27" s="11"/>
      <c r="F27" s="245"/>
      <c r="G27" s="26"/>
      <c r="H27" s="11"/>
      <c r="I27" s="11"/>
      <c r="J27" s="11"/>
      <c r="K27" s="11"/>
    </row>
    <row r="28" spans="2:25" ht="15.6" x14ac:dyDescent="0.3">
      <c r="B28" s="573" t="s">
        <v>58</v>
      </c>
      <c r="C28" s="617"/>
      <c r="D28" s="583"/>
      <c r="E28" s="583"/>
    </row>
    <row r="29" spans="2:25" ht="18" x14ac:dyDescent="0.3">
      <c r="B29" s="574" t="s">
        <v>59</v>
      </c>
      <c r="C29" s="618"/>
      <c r="D29" s="584"/>
      <c r="E29" s="584"/>
      <c r="F29" s="25"/>
      <c r="G29" s="26"/>
      <c r="H29" s="11"/>
      <c r="I29" s="11"/>
      <c r="J29" s="11"/>
      <c r="K29" s="11"/>
    </row>
    <row r="30" spans="2:25" ht="18" x14ac:dyDescent="0.3">
      <c r="E30" s="11"/>
      <c r="F30" s="25"/>
      <c r="G30" s="26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AA39"/>
  <sheetViews>
    <sheetView zoomScale="60" zoomScaleNormal="60" workbookViewId="0">
      <selection activeCell="H13" sqref="H13"/>
    </sheetView>
  </sheetViews>
  <sheetFormatPr defaultRowHeight="14.4" x14ac:dyDescent="0.3"/>
  <cols>
    <col min="2" max="2" width="19.6640625" customWidth="1"/>
    <col min="3" max="3" width="10.44140625" customWidth="1"/>
    <col min="4" max="4" width="16.109375" style="5" customWidth="1"/>
    <col min="5" max="5" width="20.5546875" customWidth="1"/>
    <col min="6" max="6" width="54.44140625" customWidth="1"/>
    <col min="7" max="7" width="13.88671875" customWidth="1"/>
    <col min="8" max="8" width="16.6640625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23" max="23" width="11.5546875" customWidth="1"/>
    <col min="24" max="24" width="12.44140625" customWidth="1"/>
  </cols>
  <sheetData>
    <row r="2" spans="2:25" ht="22.8" x14ac:dyDescent="0.4">
      <c r="B2" s="547" t="s">
        <v>1</v>
      </c>
      <c r="C2" s="547"/>
      <c r="D2" s="548"/>
      <c r="E2" s="547" t="s">
        <v>3</v>
      </c>
      <c r="F2" s="547"/>
      <c r="G2" s="549" t="s">
        <v>2</v>
      </c>
      <c r="H2" s="575">
        <v>19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310"/>
      <c r="G3" s="310"/>
      <c r="H3" s="310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2" t="s">
        <v>0</v>
      </c>
      <c r="C4" s="842"/>
      <c r="D4" s="845" t="s">
        <v>134</v>
      </c>
      <c r="E4" s="842" t="s">
        <v>37</v>
      </c>
      <c r="F4" s="844" t="s">
        <v>36</v>
      </c>
      <c r="G4" s="844" t="s">
        <v>25</v>
      </c>
      <c r="H4" s="844" t="s">
        <v>35</v>
      </c>
      <c r="I4" s="848" t="s">
        <v>22</v>
      </c>
      <c r="J4" s="849"/>
      <c r="K4" s="850"/>
      <c r="L4" s="845" t="s">
        <v>135</v>
      </c>
      <c r="M4" s="839" t="s">
        <v>23</v>
      </c>
      <c r="N4" s="840"/>
      <c r="O4" s="854"/>
      <c r="P4" s="854"/>
      <c r="Q4" s="855"/>
      <c r="R4" s="839" t="s">
        <v>24</v>
      </c>
      <c r="S4" s="840"/>
      <c r="T4" s="840"/>
      <c r="U4" s="840"/>
      <c r="V4" s="840"/>
      <c r="W4" s="840"/>
      <c r="X4" s="840"/>
      <c r="Y4" s="841"/>
    </row>
    <row r="5" spans="2:25" s="16" customFormat="1" ht="47.4" thickBot="1" x14ac:dyDescent="0.35">
      <c r="B5" s="843"/>
      <c r="C5" s="847"/>
      <c r="D5" s="846"/>
      <c r="E5" s="843"/>
      <c r="F5" s="843"/>
      <c r="G5" s="843"/>
      <c r="H5" s="843"/>
      <c r="I5" s="304" t="s">
        <v>26</v>
      </c>
      <c r="J5" s="297" t="s">
        <v>27</v>
      </c>
      <c r="K5" s="474" t="s">
        <v>28</v>
      </c>
      <c r="L5" s="860"/>
      <c r="M5" s="304" t="s">
        <v>29</v>
      </c>
      <c r="N5" s="304" t="s">
        <v>93</v>
      </c>
      <c r="O5" s="304" t="s">
        <v>30</v>
      </c>
      <c r="P5" s="404" t="s">
        <v>94</v>
      </c>
      <c r="Q5" s="304" t="s">
        <v>95</v>
      </c>
      <c r="R5" s="304" t="s">
        <v>31</v>
      </c>
      <c r="S5" s="304" t="s">
        <v>32</v>
      </c>
      <c r="T5" s="304" t="s">
        <v>33</v>
      </c>
      <c r="U5" s="304" t="s">
        <v>34</v>
      </c>
      <c r="V5" s="304" t="s">
        <v>96</v>
      </c>
      <c r="W5" s="304" t="s">
        <v>97</v>
      </c>
      <c r="X5" s="304" t="s">
        <v>98</v>
      </c>
      <c r="Y5" s="405" t="s">
        <v>99</v>
      </c>
    </row>
    <row r="6" spans="2:25" s="16" customFormat="1" ht="37.5" customHeight="1" x14ac:dyDescent="0.3">
      <c r="B6" s="609" t="s">
        <v>5</v>
      </c>
      <c r="C6" s="119"/>
      <c r="D6" s="133">
        <v>24</v>
      </c>
      <c r="E6" s="518" t="s">
        <v>7</v>
      </c>
      <c r="F6" s="752" t="s">
        <v>91</v>
      </c>
      <c r="G6" s="133">
        <v>150</v>
      </c>
      <c r="H6" s="518"/>
      <c r="I6" s="292">
        <v>0.6</v>
      </c>
      <c r="J6" s="49">
        <v>0</v>
      </c>
      <c r="K6" s="50">
        <v>16.95</v>
      </c>
      <c r="L6" s="817">
        <v>69</v>
      </c>
      <c r="M6" s="726">
        <v>0.01</v>
      </c>
      <c r="N6" s="726">
        <v>0.03</v>
      </c>
      <c r="O6" s="320">
        <v>19.5</v>
      </c>
      <c r="P6" s="320">
        <v>0</v>
      </c>
      <c r="Q6" s="321">
        <v>0</v>
      </c>
      <c r="R6" s="379">
        <v>24</v>
      </c>
      <c r="S6" s="320">
        <v>16.5</v>
      </c>
      <c r="T6" s="320">
        <v>13.5</v>
      </c>
      <c r="U6" s="320">
        <v>3.3</v>
      </c>
      <c r="V6" s="320">
        <v>417</v>
      </c>
      <c r="W6" s="320">
        <v>3.0000000000000001E-3</v>
      </c>
      <c r="X6" s="320">
        <v>5.0000000000000001E-4</v>
      </c>
      <c r="Y6" s="380">
        <v>1.4999999999999999E-2</v>
      </c>
    </row>
    <row r="7" spans="2:25" s="16" customFormat="1" ht="37.5" customHeight="1" x14ac:dyDescent="0.3">
      <c r="B7" s="585"/>
      <c r="C7" s="159" t="s">
        <v>64</v>
      </c>
      <c r="D7" s="415">
        <v>276</v>
      </c>
      <c r="E7" s="441" t="s">
        <v>9</v>
      </c>
      <c r="F7" s="713" t="s">
        <v>161</v>
      </c>
      <c r="G7" s="543">
        <v>90</v>
      </c>
      <c r="H7" s="143"/>
      <c r="I7" s="271">
        <v>18.399999999999999</v>
      </c>
      <c r="J7" s="59">
        <v>11.32</v>
      </c>
      <c r="K7" s="60">
        <v>9.43</v>
      </c>
      <c r="L7" s="818">
        <v>214.33</v>
      </c>
      <c r="M7" s="271">
        <v>0.1</v>
      </c>
      <c r="N7" s="58">
        <v>0.17</v>
      </c>
      <c r="O7" s="59">
        <v>1.01</v>
      </c>
      <c r="P7" s="59">
        <v>200</v>
      </c>
      <c r="Q7" s="60">
        <v>0.53</v>
      </c>
      <c r="R7" s="271">
        <v>191.9</v>
      </c>
      <c r="S7" s="59">
        <v>262.82</v>
      </c>
      <c r="T7" s="59">
        <v>53.37</v>
      </c>
      <c r="U7" s="59">
        <v>1.24</v>
      </c>
      <c r="V7" s="59">
        <v>356.4</v>
      </c>
      <c r="W7" s="59">
        <v>0.108</v>
      </c>
      <c r="X7" s="59">
        <v>1.4E-2</v>
      </c>
      <c r="Y7" s="60">
        <v>0.5</v>
      </c>
    </row>
    <row r="8" spans="2:25" s="16" customFormat="1" ht="37.5" customHeight="1" x14ac:dyDescent="0.3">
      <c r="B8" s="577"/>
      <c r="C8" s="160" t="s">
        <v>66</v>
      </c>
      <c r="D8" s="504">
        <v>146</v>
      </c>
      <c r="E8" s="163" t="s">
        <v>9</v>
      </c>
      <c r="F8" s="459" t="s">
        <v>105</v>
      </c>
      <c r="G8" s="469">
        <v>90</v>
      </c>
      <c r="H8" s="163"/>
      <c r="I8" s="216">
        <v>19.260000000000002</v>
      </c>
      <c r="J8" s="65">
        <v>3.42</v>
      </c>
      <c r="K8" s="98">
        <v>3.15</v>
      </c>
      <c r="L8" s="341">
        <v>120.87</v>
      </c>
      <c r="M8" s="216">
        <v>0.06</v>
      </c>
      <c r="N8" s="65">
        <v>0.13</v>
      </c>
      <c r="O8" s="65">
        <v>2.27</v>
      </c>
      <c r="P8" s="65">
        <v>17.2</v>
      </c>
      <c r="Q8" s="411">
        <v>0.28000000000000003</v>
      </c>
      <c r="R8" s="216">
        <v>36.35</v>
      </c>
      <c r="S8" s="65">
        <v>149.9</v>
      </c>
      <c r="T8" s="65">
        <v>21.2</v>
      </c>
      <c r="U8" s="65">
        <v>0.7</v>
      </c>
      <c r="V8" s="65">
        <v>38.299999999999997</v>
      </c>
      <c r="W8" s="65">
        <v>0</v>
      </c>
      <c r="X8" s="65">
        <v>8.9999999999999998E-4</v>
      </c>
      <c r="Y8" s="98">
        <v>0.65</v>
      </c>
    </row>
    <row r="9" spans="2:25" s="16" customFormat="1" ht="37.5" customHeight="1" x14ac:dyDescent="0.3">
      <c r="B9" s="577"/>
      <c r="C9" s="160" t="s">
        <v>66</v>
      </c>
      <c r="D9" s="504">
        <v>52</v>
      </c>
      <c r="E9" s="163" t="s">
        <v>57</v>
      </c>
      <c r="F9" s="459" t="s">
        <v>110</v>
      </c>
      <c r="G9" s="469">
        <v>150</v>
      </c>
      <c r="H9" s="163"/>
      <c r="I9" s="216">
        <v>3.15</v>
      </c>
      <c r="J9" s="65">
        <v>4.5</v>
      </c>
      <c r="K9" s="98">
        <v>17.55</v>
      </c>
      <c r="L9" s="341">
        <v>122.85</v>
      </c>
      <c r="M9" s="216">
        <v>0.16</v>
      </c>
      <c r="N9" s="65">
        <v>0.11</v>
      </c>
      <c r="O9" s="65">
        <v>25.3</v>
      </c>
      <c r="P9" s="65">
        <v>15</v>
      </c>
      <c r="Q9" s="411">
        <v>0.03</v>
      </c>
      <c r="R9" s="216">
        <v>16.260000000000002</v>
      </c>
      <c r="S9" s="65">
        <v>94.6</v>
      </c>
      <c r="T9" s="65">
        <v>35.32</v>
      </c>
      <c r="U9" s="65">
        <v>15.9</v>
      </c>
      <c r="V9" s="65">
        <v>807.75</v>
      </c>
      <c r="W9" s="65">
        <v>8.0000000000000002E-3</v>
      </c>
      <c r="X9" s="65">
        <v>1E-3</v>
      </c>
      <c r="Y9" s="98">
        <v>4.4999999999999998E-2</v>
      </c>
    </row>
    <row r="10" spans="2:25" s="16" customFormat="1" ht="37.5" customHeight="1" x14ac:dyDescent="0.3">
      <c r="B10" s="577"/>
      <c r="C10" s="159" t="s">
        <v>64</v>
      </c>
      <c r="D10" s="441">
        <v>50</v>
      </c>
      <c r="E10" s="441" t="s">
        <v>57</v>
      </c>
      <c r="F10" s="713" t="s">
        <v>103</v>
      </c>
      <c r="G10" s="683">
        <v>150</v>
      </c>
      <c r="H10" s="441"/>
      <c r="I10" s="644">
        <v>3.3</v>
      </c>
      <c r="J10" s="641">
        <v>7.8</v>
      </c>
      <c r="K10" s="776">
        <v>22.35</v>
      </c>
      <c r="L10" s="774">
        <v>173.1</v>
      </c>
      <c r="M10" s="271">
        <v>0.14000000000000001</v>
      </c>
      <c r="N10" s="59">
        <v>0.12</v>
      </c>
      <c r="O10" s="59">
        <v>18.149999999999999</v>
      </c>
      <c r="P10" s="59">
        <v>21.6</v>
      </c>
      <c r="Q10" s="100">
        <v>0.1</v>
      </c>
      <c r="R10" s="271">
        <v>36.36</v>
      </c>
      <c r="S10" s="59">
        <v>85.5</v>
      </c>
      <c r="T10" s="59">
        <v>27.8</v>
      </c>
      <c r="U10" s="59">
        <v>1.1399999999999999</v>
      </c>
      <c r="V10" s="59">
        <v>701.4</v>
      </c>
      <c r="W10" s="59">
        <v>8.0000000000000002E-3</v>
      </c>
      <c r="X10" s="59">
        <v>2E-3</v>
      </c>
      <c r="Y10" s="60">
        <v>4.2000000000000003E-2</v>
      </c>
    </row>
    <row r="11" spans="2:25" s="16" customFormat="1" ht="29.25" customHeight="1" x14ac:dyDescent="0.3">
      <c r="B11" s="577"/>
      <c r="C11" s="159" t="s">
        <v>64</v>
      </c>
      <c r="D11" s="812">
        <v>98</v>
      </c>
      <c r="E11" s="441" t="s">
        <v>17</v>
      </c>
      <c r="F11" s="484" t="s">
        <v>69</v>
      </c>
      <c r="G11" s="159">
        <v>200</v>
      </c>
      <c r="H11" s="816"/>
      <c r="I11" s="271">
        <v>0.4</v>
      </c>
      <c r="J11" s="59">
        <v>0</v>
      </c>
      <c r="K11" s="60">
        <v>27</v>
      </c>
      <c r="L11" s="818">
        <v>59.48</v>
      </c>
      <c r="M11" s="271">
        <v>0</v>
      </c>
      <c r="N11" s="58">
        <v>0</v>
      </c>
      <c r="O11" s="59">
        <v>1.4</v>
      </c>
      <c r="P11" s="59">
        <v>0</v>
      </c>
      <c r="Q11" s="60">
        <v>0</v>
      </c>
      <c r="R11" s="271">
        <v>0.21</v>
      </c>
      <c r="S11" s="59">
        <v>0</v>
      </c>
      <c r="T11" s="59">
        <v>0</v>
      </c>
      <c r="U11" s="59">
        <v>0.02</v>
      </c>
      <c r="V11" s="59">
        <v>0.2</v>
      </c>
      <c r="W11" s="59">
        <v>0</v>
      </c>
      <c r="X11" s="59">
        <v>0</v>
      </c>
      <c r="Y11" s="60">
        <v>0</v>
      </c>
    </row>
    <row r="12" spans="2:25" s="16" customFormat="1" ht="29.25" customHeight="1" x14ac:dyDescent="0.3">
      <c r="B12" s="577"/>
      <c r="C12" s="160" t="s">
        <v>66</v>
      </c>
      <c r="D12" s="814">
        <v>96</v>
      </c>
      <c r="E12" s="163" t="s">
        <v>17</v>
      </c>
      <c r="F12" s="701" t="s">
        <v>173</v>
      </c>
      <c r="G12" s="160">
        <v>200</v>
      </c>
      <c r="H12" s="815"/>
      <c r="I12" s="216">
        <v>0.23</v>
      </c>
      <c r="J12" s="65">
        <v>0.11</v>
      </c>
      <c r="K12" s="98">
        <v>12.95</v>
      </c>
      <c r="L12" s="341">
        <v>54.16</v>
      </c>
      <c r="M12" s="216">
        <v>0.01</v>
      </c>
      <c r="N12" s="64">
        <v>0.01</v>
      </c>
      <c r="O12" s="65">
        <v>7.2</v>
      </c>
      <c r="P12" s="65">
        <v>0</v>
      </c>
      <c r="Q12" s="98">
        <v>0</v>
      </c>
      <c r="R12" s="216">
        <v>10.88</v>
      </c>
      <c r="S12" s="65">
        <v>6</v>
      </c>
      <c r="T12" s="65">
        <v>4.7</v>
      </c>
      <c r="U12" s="64">
        <v>0.34</v>
      </c>
      <c r="V12" s="65">
        <v>40.39</v>
      </c>
      <c r="W12" s="65">
        <v>2.5999999999999998E-4</v>
      </c>
      <c r="X12" s="64">
        <v>1.1E-4</v>
      </c>
      <c r="Y12" s="98">
        <v>0.01</v>
      </c>
    </row>
    <row r="13" spans="2:25" s="16" customFormat="1" ht="37.5" customHeight="1" x14ac:dyDescent="0.3">
      <c r="B13" s="577"/>
      <c r="C13" s="115"/>
      <c r="D13" s="126">
        <v>119</v>
      </c>
      <c r="E13" s="148" t="s">
        <v>13</v>
      </c>
      <c r="F13" s="127" t="s">
        <v>50</v>
      </c>
      <c r="G13" s="114">
        <v>30</v>
      </c>
      <c r="H13" s="598"/>
      <c r="I13" s="214">
        <v>2.13</v>
      </c>
      <c r="J13" s="15">
        <v>0.21</v>
      </c>
      <c r="K13" s="39">
        <v>13.26</v>
      </c>
      <c r="L13" s="222">
        <v>72</v>
      </c>
      <c r="M13" s="214">
        <v>0.03</v>
      </c>
      <c r="N13" s="15">
        <v>0.01</v>
      </c>
      <c r="O13" s="15">
        <v>0</v>
      </c>
      <c r="P13" s="15">
        <v>0</v>
      </c>
      <c r="Q13" s="18">
        <v>0</v>
      </c>
      <c r="R13" s="214">
        <v>11.1</v>
      </c>
      <c r="S13" s="15">
        <v>65.400000000000006</v>
      </c>
      <c r="T13" s="15">
        <v>19.5</v>
      </c>
      <c r="U13" s="15">
        <v>0.84</v>
      </c>
      <c r="V13" s="15">
        <v>27.9</v>
      </c>
      <c r="W13" s="15">
        <v>1E-3</v>
      </c>
      <c r="X13" s="15">
        <v>2E-3</v>
      </c>
      <c r="Y13" s="43">
        <v>0</v>
      </c>
    </row>
    <row r="14" spans="2:25" s="16" customFormat="1" ht="37.5" customHeight="1" x14ac:dyDescent="0.3">
      <c r="B14" s="577"/>
      <c r="C14" s="114"/>
      <c r="D14" s="124">
        <v>120</v>
      </c>
      <c r="E14" s="148" t="s">
        <v>14</v>
      </c>
      <c r="F14" s="127" t="s">
        <v>43</v>
      </c>
      <c r="G14" s="124">
        <v>20</v>
      </c>
      <c r="H14" s="598"/>
      <c r="I14" s="214">
        <v>1.1399999999999999</v>
      </c>
      <c r="J14" s="15">
        <v>0.22</v>
      </c>
      <c r="K14" s="39">
        <v>7.44</v>
      </c>
      <c r="L14" s="223">
        <v>36.26</v>
      </c>
      <c r="M14" s="242">
        <v>0.02</v>
      </c>
      <c r="N14" s="20">
        <v>2.4E-2</v>
      </c>
      <c r="O14" s="20">
        <v>0.08</v>
      </c>
      <c r="P14" s="20">
        <v>0</v>
      </c>
      <c r="Q14" s="21">
        <v>0</v>
      </c>
      <c r="R14" s="242">
        <v>6.8</v>
      </c>
      <c r="S14" s="20">
        <v>24</v>
      </c>
      <c r="T14" s="20">
        <v>8.1999999999999993</v>
      </c>
      <c r="U14" s="20">
        <v>0.46</v>
      </c>
      <c r="V14" s="20">
        <v>73.5</v>
      </c>
      <c r="W14" s="20">
        <v>2E-3</v>
      </c>
      <c r="X14" s="20">
        <v>2E-3</v>
      </c>
      <c r="Y14" s="46">
        <v>1.2E-2</v>
      </c>
    </row>
    <row r="15" spans="2:25" s="16" customFormat="1" ht="37.5" customHeight="1" x14ac:dyDescent="0.3">
      <c r="B15" s="577"/>
      <c r="C15" s="159" t="s">
        <v>64</v>
      </c>
      <c r="D15" s="415"/>
      <c r="E15" s="441"/>
      <c r="F15" s="362" t="s">
        <v>20</v>
      </c>
      <c r="G15" s="471">
        <f>G6+G7+G10+G11+G13+G14</f>
        <v>640</v>
      </c>
      <c r="H15" s="391"/>
      <c r="I15" s="363">
        <f t="shared" ref="I15:Y15" si="0">I6+I7+I10+I11+I13+I14</f>
        <v>25.97</v>
      </c>
      <c r="J15" s="364">
        <f t="shared" si="0"/>
        <v>19.55</v>
      </c>
      <c r="K15" s="365">
        <f t="shared" si="0"/>
        <v>96.43</v>
      </c>
      <c r="L15" s="491">
        <f t="shared" si="0"/>
        <v>624.17000000000007</v>
      </c>
      <c r="M15" s="363">
        <f t="shared" si="0"/>
        <v>0.30000000000000004</v>
      </c>
      <c r="N15" s="364">
        <f t="shared" si="0"/>
        <v>0.35400000000000004</v>
      </c>
      <c r="O15" s="364">
        <f t="shared" si="0"/>
        <v>40.139999999999993</v>
      </c>
      <c r="P15" s="364">
        <f t="shared" si="0"/>
        <v>221.6</v>
      </c>
      <c r="Q15" s="399">
        <f t="shared" si="0"/>
        <v>0.63</v>
      </c>
      <c r="R15" s="363">
        <f t="shared" si="0"/>
        <v>270.37</v>
      </c>
      <c r="S15" s="364">
        <f t="shared" si="0"/>
        <v>454.22</v>
      </c>
      <c r="T15" s="364">
        <f t="shared" si="0"/>
        <v>122.37</v>
      </c>
      <c r="U15" s="364">
        <f t="shared" si="0"/>
        <v>6.9999999999999991</v>
      </c>
      <c r="V15" s="364">
        <f t="shared" si="0"/>
        <v>1576.4</v>
      </c>
      <c r="W15" s="364">
        <f t="shared" si="0"/>
        <v>0.122</v>
      </c>
      <c r="X15" s="364">
        <f t="shared" si="0"/>
        <v>2.0500000000000004E-2</v>
      </c>
      <c r="Y15" s="365">
        <f t="shared" si="0"/>
        <v>0.56900000000000006</v>
      </c>
    </row>
    <row r="16" spans="2:25" s="16" customFormat="1" ht="37.5" customHeight="1" x14ac:dyDescent="0.3">
      <c r="B16" s="577"/>
      <c r="C16" s="160" t="s">
        <v>66</v>
      </c>
      <c r="D16" s="594"/>
      <c r="E16" s="564"/>
      <c r="F16" s="366" t="s">
        <v>20</v>
      </c>
      <c r="G16" s="472">
        <f>G6+G8+G9+G12+G13+G14</f>
        <v>640</v>
      </c>
      <c r="H16" s="398"/>
      <c r="I16" s="382">
        <f t="shared" ref="I16:Y16" si="1">I6+I8+I9+I12+I13+I14</f>
        <v>26.51</v>
      </c>
      <c r="J16" s="381">
        <f t="shared" si="1"/>
        <v>8.4600000000000009</v>
      </c>
      <c r="K16" s="383">
        <f t="shared" si="1"/>
        <v>71.3</v>
      </c>
      <c r="L16" s="492">
        <f t="shared" si="1"/>
        <v>475.14</v>
      </c>
      <c r="M16" s="382">
        <f t="shared" si="1"/>
        <v>0.29000000000000004</v>
      </c>
      <c r="N16" s="381">
        <f t="shared" si="1"/>
        <v>0.31400000000000006</v>
      </c>
      <c r="O16" s="381">
        <f t="shared" si="1"/>
        <v>54.35</v>
      </c>
      <c r="P16" s="381">
        <f t="shared" si="1"/>
        <v>32.200000000000003</v>
      </c>
      <c r="Q16" s="385">
        <f t="shared" si="1"/>
        <v>0.31000000000000005</v>
      </c>
      <c r="R16" s="382">
        <f t="shared" si="1"/>
        <v>105.38999999999999</v>
      </c>
      <c r="S16" s="381">
        <f t="shared" si="1"/>
        <v>356.4</v>
      </c>
      <c r="T16" s="381">
        <f t="shared" si="1"/>
        <v>102.42000000000002</v>
      </c>
      <c r="U16" s="381">
        <f t="shared" si="1"/>
        <v>21.54</v>
      </c>
      <c r="V16" s="381">
        <f t="shared" si="1"/>
        <v>1404.8400000000001</v>
      </c>
      <c r="W16" s="381">
        <f t="shared" si="1"/>
        <v>1.426E-2</v>
      </c>
      <c r="X16" s="381">
        <f t="shared" si="1"/>
        <v>6.5100000000000002E-3</v>
      </c>
      <c r="Y16" s="383">
        <f t="shared" si="1"/>
        <v>0.7320000000000001</v>
      </c>
    </row>
    <row r="17" spans="2:27" s="16" customFormat="1" ht="37.5" customHeight="1" x14ac:dyDescent="0.3">
      <c r="B17" s="577"/>
      <c r="C17" s="159" t="s">
        <v>64</v>
      </c>
      <c r="D17" s="650"/>
      <c r="E17" s="421"/>
      <c r="F17" s="362" t="s">
        <v>21</v>
      </c>
      <c r="G17" s="417"/>
      <c r="H17" s="421"/>
      <c r="I17" s="271"/>
      <c r="J17" s="59"/>
      <c r="K17" s="60"/>
      <c r="L17" s="493">
        <f>L15/23.5</f>
        <v>26.560425531914898</v>
      </c>
      <c r="M17" s="271"/>
      <c r="N17" s="59"/>
      <c r="O17" s="59"/>
      <c r="P17" s="59"/>
      <c r="Q17" s="100"/>
      <c r="R17" s="271"/>
      <c r="S17" s="59"/>
      <c r="T17" s="59"/>
      <c r="U17" s="59"/>
      <c r="V17" s="59"/>
      <c r="W17" s="59"/>
      <c r="X17" s="59"/>
      <c r="Y17" s="60"/>
    </row>
    <row r="18" spans="2:27" s="16" customFormat="1" ht="37.5" customHeight="1" thickBot="1" x14ac:dyDescent="0.35">
      <c r="B18" s="578"/>
      <c r="C18" s="213" t="s">
        <v>66</v>
      </c>
      <c r="D18" s="418"/>
      <c r="E18" s="490"/>
      <c r="F18" s="367" t="s">
        <v>21</v>
      </c>
      <c r="G18" s="418"/>
      <c r="H18" s="490"/>
      <c r="I18" s="291"/>
      <c r="J18" s="285"/>
      <c r="K18" s="286"/>
      <c r="L18" s="497">
        <f>L16/23.5</f>
        <v>20.218723404255318</v>
      </c>
      <c r="M18" s="291"/>
      <c r="N18" s="285"/>
      <c r="O18" s="285"/>
      <c r="P18" s="285"/>
      <c r="Q18" s="463"/>
      <c r="R18" s="291"/>
      <c r="S18" s="285"/>
      <c r="T18" s="285"/>
      <c r="U18" s="285"/>
      <c r="V18" s="285"/>
      <c r="W18" s="285"/>
      <c r="X18" s="285"/>
      <c r="Y18" s="286"/>
      <c r="Z18" s="73"/>
      <c r="AA18" s="73"/>
    </row>
    <row r="19" spans="2:27" s="16" customFormat="1" ht="37.5" customHeight="1" x14ac:dyDescent="0.3">
      <c r="B19" s="609" t="s">
        <v>6</v>
      </c>
      <c r="C19" s="690"/>
      <c r="D19" s="699">
        <v>6</v>
      </c>
      <c r="E19" s="565" t="s">
        <v>19</v>
      </c>
      <c r="F19" s="691" t="s">
        <v>126</v>
      </c>
      <c r="G19" s="692">
        <v>60</v>
      </c>
      <c r="H19" s="639"/>
      <c r="I19" s="293">
        <v>0.85</v>
      </c>
      <c r="J19" s="49">
        <v>5.05</v>
      </c>
      <c r="K19" s="331">
        <v>7.56</v>
      </c>
      <c r="L19" s="476">
        <v>79.599999999999994</v>
      </c>
      <c r="M19" s="292">
        <v>0.02</v>
      </c>
      <c r="N19" s="49">
        <v>0.02</v>
      </c>
      <c r="O19" s="49">
        <v>18.5</v>
      </c>
      <c r="P19" s="489">
        <v>200</v>
      </c>
      <c r="Q19" s="331">
        <v>0</v>
      </c>
      <c r="R19" s="292">
        <v>22.79</v>
      </c>
      <c r="S19" s="49">
        <v>18.149999999999999</v>
      </c>
      <c r="T19" s="49">
        <v>10.24</v>
      </c>
      <c r="U19" s="49">
        <v>0.33</v>
      </c>
      <c r="V19" s="49">
        <v>140.16999999999999</v>
      </c>
      <c r="W19" s="49">
        <v>1.6999999999999999E-3</v>
      </c>
      <c r="X19" s="49">
        <v>1.2999999999999999E-4</v>
      </c>
      <c r="Y19" s="50">
        <v>0.01</v>
      </c>
      <c r="Z19" s="487"/>
      <c r="AA19" s="73"/>
    </row>
    <row r="20" spans="2:27" s="16" customFormat="1" ht="37.5" customHeight="1" x14ac:dyDescent="0.3">
      <c r="B20" s="585"/>
      <c r="C20" s="115"/>
      <c r="D20" s="125">
        <v>196</v>
      </c>
      <c r="E20" s="116" t="s">
        <v>8</v>
      </c>
      <c r="F20" s="539" t="s">
        <v>128</v>
      </c>
      <c r="G20" s="542">
        <v>200</v>
      </c>
      <c r="H20" s="116"/>
      <c r="I20" s="72">
        <v>5.67</v>
      </c>
      <c r="J20" s="13">
        <v>6.42</v>
      </c>
      <c r="K20" s="23">
        <v>8.4600000000000009</v>
      </c>
      <c r="L20" s="253">
        <v>118.37</v>
      </c>
      <c r="M20" s="215">
        <v>0.06</v>
      </c>
      <c r="N20" s="72">
        <v>7.0000000000000007E-2</v>
      </c>
      <c r="O20" s="13">
        <v>12.74</v>
      </c>
      <c r="P20" s="13">
        <v>160</v>
      </c>
      <c r="Q20" s="43">
        <v>0</v>
      </c>
      <c r="R20" s="215">
        <v>21.88</v>
      </c>
      <c r="S20" s="13">
        <v>71.760000000000005</v>
      </c>
      <c r="T20" s="13">
        <v>20.65</v>
      </c>
      <c r="U20" s="13">
        <v>0.98</v>
      </c>
      <c r="V20" s="13">
        <v>223.03</v>
      </c>
      <c r="W20" s="13">
        <v>2.29E-2</v>
      </c>
      <c r="X20" s="13">
        <v>8.8999999999999995E-4</v>
      </c>
      <c r="Y20" s="43">
        <v>0.8</v>
      </c>
      <c r="Z20" s="73"/>
    </row>
    <row r="21" spans="2:27" s="34" customFormat="1" ht="37.5" customHeight="1" x14ac:dyDescent="0.3">
      <c r="B21" s="579"/>
      <c r="C21" s="115"/>
      <c r="D21" s="125">
        <v>88</v>
      </c>
      <c r="E21" s="116" t="s">
        <v>9</v>
      </c>
      <c r="F21" s="539" t="s">
        <v>131</v>
      </c>
      <c r="G21" s="542">
        <v>90</v>
      </c>
      <c r="H21" s="90"/>
      <c r="I21" s="215">
        <v>17.989999999999998</v>
      </c>
      <c r="J21" s="13">
        <v>16.59</v>
      </c>
      <c r="K21" s="43">
        <v>2.87</v>
      </c>
      <c r="L21" s="92">
        <v>232.87</v>
      </c>
      <c r="M21" s="325">
        <v>0.05</v>
      </c>
      <c r="N21" s="82">
        <v>0.13</v>
      </c>
      <c r="O21" s="83">
        <v>0.56000000000000005</v>
      </c>
      <c r="P21" s="83">
        <v>40</v>
      </c>
      <c r="Q21" s="84">
        <v>0</v>
      </c>
      <c r="R21" s="325">
        <v>11.77</v>
      </c>
      <c r="S21" s="83">
        <v>170.77</v>
      </c>
      <c r="T21" s="83">
        <v>22.04</v>
      </c>
      <c r="U21" s="83">
        <v>2.48</v>
      </c>
      <c r="V21" s="83">
        <v>298.75</v>
      </c>
      <c r="W21" s="83">
        <v>6.7799999999999996E-3</v>
      </c>
      <c r="X21" s="83">
        <v>2.7999999999999998E-4</v>
      </c>
      <c r="Y21" s="88">
        <v>0.06</v>
      </c>
    </row>
    <row r="22" spans="2:27" s="34" customFormat="1" ht="37.5" customHeight="1" x14ac:dyDescent="0.3">
      <c r="B22" s="579"/>
      <c r="C22" s="309"/>
      <c r="D22" s="458">
        <v>53</v>
      </c>
      <c r="E22" s="115" t="s">
        <v>57</v>
      </c>
      <c r="F22" s="113" t="s">
        <v>84</v>
      </c>
      <c r="G22" s="147">
        <v>150</v>
      </c>
      <c r="H22" s="147"/>
      <c r="I22" s="242">
        <v>3.3</v>
      </c>
      <c r="J22" s="20">
        <v>4.95</v>
      </c>
      <c r="K22" s="46">
        <v>32.25</v>
      </c>
      <c r="L22" s="241">
        <v>186.45</v>
      </c>
      <c r="M22" s="242">
        <v>0.03</v>
      </c>
      <c r="N22" s="19">
        <v>0.03</v>
      </c>
      <c r="O22" s="20">
        <v>0</v>
      </c>
      <c r="P22" s="20">
        <v>18.899999999999999</v>
      </c>
      <c r="Q22" s="21">
        <v>0.08</v>
      </c>
      <c r="R22" s="242">
        <v>4.95</v>
      </c>
      <c r="S22" s="20">
        <v>79.83</v>
      </c>
      <c r="T22" s="20">
        <v>26.52</v>
      </c>
      <c r="U22" s="20">
        <v>0.53</v>
      </c>
      <c r="V22" s="20">
        <v>0.52</v>
      </c>
      <c r="W22" s="20">
        <v>0</v>
      </c>
      <c r="X22" s="20">
        <v>8.0000000000000002E-3</v>
      </c>
      <c r="Y22" s="46">
        <v>2.7E-2</v>
      </c>
    </row>
    <row r="23" spans="2:27" s="34" customFormat="1" ht="37.5" customHeight="1" x14ac:dyDescent="0.3">
      <c r="B23" s="579"/>
      <c r="C23" s="309"/>
      <c r="D23" s="461">
        <v>98</v>
      </c>
      <c r="E23" s="115" t="s">
        <v>17</v>
      </c>
      <c r="F23" s="188" t="s">
        <v>69</v>
      </c>
      <c r="G23" s="206">
        <v>200</v>
      </c>
      <c r="H23" s="91"/>
      <c r="I23" s="242">
        <v>0.4</v>
      </c>
      <c r="J23" s="20">
        <v>0</v>
      </c>
      <c r="K23" s="46">
        <v>27</v>
      </c>
      <c r="L23" s="750">
        <v>59.48</v>
      </c>
      <c r="M23" s="242">
        <v>0</v>
      </c>
      <c r="N23" s="19">
        <v>0</v>
      </c>
      <c r="O23" s="20">
        <v>1.4</v>
      </c>
      <c r="P23" s="20">
        <v>0</v>
      </c>
      <c r="Q23" s="46">
        <v>0</v>
      </c>
      <c r="R23" s="242">
        <v>0.21</v>
      </c>
      <c r="S23" s="20">
        <v>0</v>
      </c>
      <c r="T23" s="20">
        <v>0</v>
      </c>
      <c r="U23" s="20">
        <v>0.02</v>
      </c>
      <c r="V23" s="20">
        <v>0.2</v>
      </c>
      <c r="W23" s="20">
        <v>0</v>
      </c>
      <c r="X23" s="20">
        <v>0</v>
      </c>
      <c r="Y23" s="46">
        <v>0</v>
      </c>
    </row>
    <row r="24" spans="2:27" s="34" customFormat="1" ht="37.5" customHeight="1" x14ac:dyDescent="0.3">
      <c r="B24" s="579"/>
      <c r="C24" s="309"/>
      <c r="D24" s="461">
        <v>119</v>
      </c>
      <c r="E24" s="114" t="s">
        <v>13</v>
      </c>
      <c r="F24" s="188" t="s">
        <v>50</v>
      </c>
      <c r="G24" s="158">
        <v>20</v>
      </c>
      <c r="H24" s="112"/>
      <c r="I24" s="214">
        <v>1.4</v>
      </c>
      <c r="J24" s="15">
        <v>0.14000000000000001</v>
      </c>
      <c r="K24" s="39">
        <v>8.8000000000000007</v>
      </c>
      <c r="L24" s="222">
        <v>48</v>
      </c>
      <c r="M24" s="214">
        <v>0.02</v>
      </c>
      <c r="N24" s="17">
        <v>6.0000000000000001E-3</v>
      </c>
      <c r="O24" s="15">
        <v>0</v>
      </c>
      <c r="P24" s="15">
        <v>0</v>
      </c>
      <c r="Q24" s="39">
        <v>0</v>
      </c>
      <c r="R24" s="214">
        <v>7.4</v>
      </c>
      <c r="S24" s="15">
        <v>43.6</v>
      </c>
      <c r="T24" s="15">
        <v>13</v>
      </c>
      <c r="U24" s="17">
        <v>0.56000000000000005</v>
      </c>
      <c r="V24" s="15">
        <v>18.600000000000001</v>
      </c>
      <c r="W24" s="15">
        <v>5.9999999999999995E-4</v>
      </c>
      <c r="X24" s="17">
        <v>1E-3</v>
      </c>
      <c r="Y24" s="39">
        <v>0</v>
      </c>
    </row>
    <row r="25" spans="2:27" s="34" customFormat="1" ht="37.5" customHeight="1" x14ac:dyDescent="0.3">
      <c r="B25" s="579"/>
      <c r="C25" s="309"/>
      <c r="D25" s="458">
        <v>120</v>
      </c>
      <c r="E25" s="114" t="s">
        <v>14</v>
      </c>
      <c r="F25" s="188" t="s">
        <v>43</v>
      </c>
      <c r="G25" s="115">
        <v>20</v>
      </c>
      <c r="H25" s="147"/>
      <c r="I25" s="242">
        <v>1.1399999999999999</v>
      </c>
      <c r="J25" s="20">
        <v>0.22</v>
      </c>
      <c r="K25" s="21">
        <v>7.44</v>
      </c>
      <c r="L25" s="240">
        <v>36.26</v>
      </c>
      <c r="M25" s="19">
        <v>0.02</v>
      </c>
      <c r="N25" s="19">
        <v>2.4E-2</v>
      </c>
      <c r="O25" s="20">
        <v>0.08</v>
      </c>
      <c r="P25" s="20">
        <v>0</v>
      </c>
      <c r="Q25" s="46">
        <v>0</v>
      </c>
      <c r="R25" s="242">
        <v>6.8</v>
      </c>
      <c r="S25" s="20">
        <v>24</v>
      </c>
      <c r="T25" s="20">
        <v>8.1999999999999993</v>
      </c>
      <c r="U25" s="20">
        <v>0.46</v>
      </c>
      <c r="V25" s="20">
        <v>73.5</v>
      </c>
      <c r="W25" s="20">
        <v>2E-3</v>
      </c>
      <c r="X25" s="20">
        <v>2E-3</v>
      </c>
      <c r="Y25" s="46">
        <v>1.2E-2</v>
      </c>
    </row>
    <row r="26" spans="2:27" s="34" customFormat="1" ht="37.5" customHeight="1" x14ac:dyDescent="0.3">
      <c r="B26" s="579"/>
      <c r="C26" s="309"/>
      <c r="D26" s="610"/>
      <c r="E26" s="326"/>
      <c r="F26" s="268" t="s">
        <v>20</v>
      </c>
      <c r="G26" s="235">
        <f>G19+G20+G21+G22+G23+G24+G25</f>
        <v>740</v>
      </c>
      <c r="H26" s="235"/>
      <c r="I26" s="356">
        <f t="shared" ref="I26:Y26" si="2">I19+I20+I21+I22+I23+I24+I25</f>
        <v>30.749999999999996</v>
      </c>
      <c r="J26" s="75">
        <f t="shared" si="2"/>
        <v>33.369999999999997</v>
      </c>
      <c r="K26" s="236">
        <f t="shared" si="2"/>
        <v>94.38</v>
      </c>
      <c r="L26" s="235">
        <f t="shared" si="2"/>
        <v>761.03</v>
      </c>
      <c r="M26" s="356">
        <f t="shared" si="2"/>
        <v>0.19999999999999998</v>
      </c>
      <c r="N26" s="75">
        <f t="shared" si="2"/>
        <v>0.28000000000000003</v>
      </c>
      <c r="O26" s="75">
        <f t="shared" si="2"/>
        <v>33.28</v>
      </c>
      <c r="P26" s="75">
        <f t="shared" si="2"/>
        <v>418.9</v>
      </c>
      <c r="Q26" s="236">
        <f t="shared" si="2"/>
        <v>0.08</v>
      </c>
      <c r="R26" s="356">
        <f t="shared" si="2"/>
        <v>75.8</v>
      </c>
      <c r="S26" s="75">
        <f t="shared" si="2"/>
        <v>408.11</v>
      </c>
      <c r="T26" s="75">
        <f t="shared" si="2"/>
        <v>100.65</v>
      </c>
      <c r="U26" s="75">
        <f t="shared" si="2"/>
        <v>5.36</v>
      </c>
      <c r="V26" s="75">
        <f t="shared" si="2"/>
        <v>754.7700000000001</v>
      </c>
      <c r="W26" s="75">
        <f t="shared" si="2"/>
        <v>3.3980000000000003E-2</v>
      </c>
      <c r="X26" s="75">
        <f t="shared" si="2"/>
        <v>1.23E-2</v>
      </c>
      <c r="Y26" s="236">
        <f t="shared" si="2"/>
        <v>0.90900000000000014</v>
      </c>
    </row>
    <row r="27" spans="2:27" s="34" customFormat="1" ht="37.5" customHeight="1" thickBot="1" x14ac:dyDescent="0.35">
      <c r="B27" s="611"/>
      <c r="C27" s="121"/>
      <c r="D27" s="612"/>
      <c r="E27" s="227"/>
      <c r="F27" s="295" t="s">
        <v>88</v>
      </c>
      <c r="G27" s="311"/>
      <c r="H27" s="311"/>
      <c r="I27" s="312"/>
      <c r="J27" s="313"/>
      <c r="K27" s="314"/>
      <c r="L27" s="509">
        <f>L26/23.5</f>
        <v>32.384255319148934</v>
      </c>
      <c r="M27" s="312"/>
      <c r="N27" s="403"/>
      <c r="O27" s="313"/>
      <c r="P27" s="313"/>
      <c r="Q27" s="314"/>
      <c r="R27" s="312"/>
      <c r="S27" s="313"/>
      <c r="T27" s="313"/>
      <c r="U27" s="313"/>
      <c r="V27" s="313"/>
      <c r="W27" s="313"/>
      <c r="X27" s="313"/>
      <c r="Y27" s="314"/>
    </row>
    <row r="28" spans="2:27" x14ac:dyDescent="0.3">
      <c r="B28" s="2"/>
      <c r="C28" s="2"/>
      <c r="D28" s="4"/>
      <c r="E28" s="2"/>
      <c r="F28" s="2"/>
      <c r="G28" s="2"/>
      <c r="H28" s="9"/>
      <c r="I28" s="10"/>
      <c r="J28" s="9"/>
      <c r="K28" s="2"/>
      <c r="L28" s="12"/>
      <c r="M28" s="2"/>
      <c r="N28" s="2"/>
      <c r="O28" s="2"/>
    </row>
    <row r="29" spans="2:27" ht="18" x14ac:dyDescent="0.3">
      <c r="B29" s="573" t="s">
        <v>177</v>
      </c>
      <c r="C29" s="617"/>
      <c r="D29" s="583"/>
      <c r="E29" s="583"/>
      <c r="F29" s="245"/>
      <c r="G29" s="26"/>
      <c r="H29" s="11"/>
      <c r="I29" s="11"/>
      <c r="J29" s="11"/>
      <c r="K29" s="11"/>
    </row>
    <row r="30" spans="2:27" ht="18" x14ac:dyDescent="0.3">
      <c r="B30" s="574" t="s">
        <v>59</v>
      </c>
      <c r="C30" s="618"/>
      <c r="D30" s="584"/>
      <c r="E30" s="584"/>
      <c r="F30" s="25"/>
      <c r="G30" s="26"/>
      <c r="H30" s="11"/>
      <c r="I30" s="11"/>
      <c r="J30" s="11"/>
      <c r="K30" s="11"/>
    </row>
    <row r="31" spans="2:27" ht="18" x14ac:dyDescent="0.3">
      <c r="E31" s="11"/>
      <c r="F31" s="25"/>
      <c r="G31" s="26"/>
      <c r="H31" s="11"/>
      <c r="I31" s="11"/>
      <c r="J31" s="11"/>
      <c r="K31" s="11"/>
    </row>
    <row r="32" spans="2:27" ht="18" x14ac:dyDescent="0.3">
      <c r="E32" s="11"/>
      <c r="F32" s="25"/>
      <c r="G32" s="26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0"/>
  <sheetViews>
    <sheetView zoomScale="62" zoomScaleNormal="62" workbookViewId="0">
      <selection activeCell="F33" sqref="F33"/>
    </sheetView>
  </sheetViews>
  <sheetFormatPr defaultRowHeight="14.4" x14ac:dyDescent="0.3"/>
  <cols>
    <col min="2" max="2" width="20" customWidth="1"/>
    <col min="3" max="3" width="20.6640625" customWidth="1"/>
    <col min="4" max="4" width="20.44140625" style="5" customWidth="1"/>
    <col min="5" max="5" width="19" customWidth="1"/>
    <col min="6" max="6" width="60.109375" customWidth="1"/>
    <col min="7" max="7" width="13.88671875" customWidth="1"/>
    <col min="8" max="8" width="10.88671875" customWidth="1"/>
    <col min="9" max="9" width="11.5546875" customWidth="1"/>
    <col min="10" max="10" width="11.33203125" customWidth="1"/>
    <col min="11" max="11" width="17.5546875" customWidth="1"/>
    <col min="12" max="12" width="21.88671875" customWidth="1"/>
    <col min="13" max="13" width="11.33203125" customWidth="1"/>
    <col min="16" max="16" width="10.5546875" customWidth="1"/>
    <col min="23" max="23" width="12.6640625" customWidth="1"/>
    <col min="24" max="24" width="11.5546875" customWidth="1"/>
  </cols>
  <sheetData>
    <row r="2" spans="2:25" ht="22.8" x14ac:dyDescent="0.4">
      <c r="B2" s="547" t="s">
        <v>1</v>
      </c>
      <c r="C2" s="547"/>
      <c r="D2" s="548"/>
      <c r="E2" s="547" t="s">
        <v>3</v>
      </c>
      <c r="F2" s="547"/>
      <c r="G2" s="549" t="s">
        <v>2</v>
      </c>
      <c r="H2" s="548">
        <v>2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31.5" customHeight="1" thickBot="1" x14ac:dyDescent="0.35">
      <c r="B4" s="842" t="s">
        <v>0</v>
      </c>
      <c r="C4" s="842"/>
      <c r="D4" s="844" t="s">
        <v>134</v>
      </c>
      <c r="E4" s="842" t="s">
        <v>37</v>
      </c>
      <c r="F4" s="844" t="s">
        <v>36</v>
      </c>
      <c r="G4" s="844" t="s">
        <v>25</v>
      </c>
      <c r="H4" s="844" t="s">
        <v>35</v>
      </c>
      <c r="I4" s="848" t="s">
        <v>22</v>
      </c>
      <c r="J4" s="849"/>
      <c r="K4" s="850"/>
      <c r="L4" s="845" t="s">
        <v>135</v>
      </c>
      <c r="M4" s="835" t="s">
        <v>23</v>
      </c>
      <c r="N4" s="836"/>
      <c r="O4" s="837"/>
      <c r="P4" s="837"/>
      <c r="Q4" s="838"/>
      <c r="R4" s="848" t="s">
        <v>24</v>
      </c>
      <c r="S4" s="851"/>
      <c r="T4" s="851"/>
      <c r="U4" s="851"/>
      <c r="V4" s="851"/>
      <c r="W4" s="851"/>
      <c r="X4" s="851"/>
      <c r="Y4" s="852"/>
    </row>
    <row r="5" spans="2:25" s="16" customFormat="1" ht="31.8" thickBot="1" x14ac:dyDescent="0.35">
      <c r="B5" s="843"/>
      <c r="C5" s="843"/>
      <c r="D5" s="843"/>
      <c r="E5" s="843"/>
      <c r="F5" s="843"/>
      <c r="G5" s="843"/>
      <c r="H5" s="843"/>
      <c r="I5" s="434" t="s">
        <v>26</v>
      </c>
      <c r="J5" s="405" t="s">
        <v>27</v>
      </c>
      <c r="K5" s="537" t="s">
        <v>28</v>
      </c>
      <c r="L5" s="846"/>
      <c r="M5" s="424" t="s">
        <v>29</v>
      </c>
      <c r="N5" s="424" t="s">
        <v>93</v>
      </c>
      <c r="O5" s="424" t="s">
        <v>30</v>
      </c>
      <c r="P5" s="431" t="s">
        <v>94</v>
      </c>
      <c r="Q5" s="424" t="s">
        <v>95</v>
      </c>
      <c r="R5" s="424" t="s">
        <v>31</v>
      </c>
      <c r="S5" s="424" t="s">
        <v>32</v>
      </c>
      <c r="T5" s="424" t="s">
        <v>33</v>
      </c>
      <c r="U5" s="424" t="s">
        <v>34</v>
      </c>
      <c r="V5" s="424" t="s">
        <v>96</v>
      </c>
      <c r="W5" s="424" t="s">
        <v>97</v>
      </c>
      <c r="X5" s="424" t="s">
        <v>98</v>
      </c>
      <c r="Y5" s="533" t="s">
        <v>99</v>
      </c>
    </row>
    <row r="6" spans="2:25" s="16" customFormat="1" ht="26.4" customHeight="1" x14ac:dyDescent="0.3">
      <c r="B6" s="551" t="s">
        <v>5</v>
      </c>
      <c r="C6" s="435"/>
      <c r="D6" s="303" t="s">
        <v>42</v>
      </c>
      <c r="E6" s="485" t="s">
        <v>19</v>
      </c>
      <c r="F6" s="566" t="s">
        <v>39</v>
      </c>
      <c r="G6" s="457">
        <v>17</v>
      </c>
      <c r="H6" s="264"/>
      <c r="I6" s="232">
        <v>1.7</v>
      </c>
      <c r="J6" s="37">
        <v>4.42</v>
      </c>
      <c r="K6" s="38">
        <v>0.85</v>
      </c>
      <c r="L6" s="377">
        <v>49.98</v>
      </c>
      <c r="M6" s="232">
        <v>0</v>
      </c>
      <c r="N6" s="37">
        <v>0</v>
      </c>
      <c r="O6" s="37">
        <v>0.1</v>
      </c>
      <c r="P6" s="37">
        <v>0</v>
      </c>
      <c r="Q6" s="42">
        <v>0</v>
      </c>
      <c r="R6" s="232">
        <v>25.16</v>
      </c>
      <c r="S6" s="37">
        <v>18.190000000000001</v>
      </c>
      <c r="T6" s="37">
        <v>3.74</v>
      </c>
      <c r="U6" s="37">
        <v>0.1</v>
      </c>
      <c r="V6" s="37">
        <v>0</v>
      </c>
      <c r="W6" s="37">
        <v>0</v>
      </c>
      <c r="X6" s="37">
        <v>0</v>
      </c>
      <c r="Y6" s="38">
        <v>0</v>
      </c>
    </row>
    <row r="7" spans="2:25" s="16" customFormat="1" ht="26.4" customHeight="1" x14ac:dyDescent="0.3">
      <c r="B7" s="550"/>
      <c r="C7" s="124"/>
      <c r="D7" s="91">
        <v>227</v>
      </c>
      <c r="E7" s="147" t="s">
        <v>57</v>
      </c>
      <c r="F7" s="567" t="s">
        <v>92</v>
      </c>
      <c r="G7" s="534">
        <v>150</v>
      </c>
      <c r="H7" s="147"/>
      <c r="I7" s="220">
        <v>4.3499999999999996</v>
      </c>
      <c r="J7" s="76">
        <v>3.9</v>
      </c>
      <c r="K7" s="186">
        <v>20.399999999999999</v>
      </c>
      <c r="L7" s="324">
        <v>134.25</v>
      </c>
      <c r="M7" s="220">
        <v>0.12</v>
      </c>
      <c r="N7" s="76">
        <v>0.08</v>
      </c>
      <c r="O7" s="76">
        <v>0</v>
      </c>
      <c r="P7" s="76">
        <v>19.5</v>
      </c>
      <c r="Q7" s="77">
        <v>0.08</v>
      </c>
      <c r="R7" s="220">
        <v>7.92</v>
      </c>
      <c r="S7" s="76">
        <v>109.87</v>
      </c>
      <c r="T7" s="76">
        <v>73.540000000000006</v>
      </c>
      <c r="U7" s="76">
        <v>2.46</v>
      </c>
      <c r="V7" s="76">
        <v>137.4</v>
      </c>
      <c r="W7" s="76">
        <v>2E-3</v>
      </c>
      <c r="X7" s="76">
        <v>2E-3</v>
      </c>
      <c r="Y7" s="186">
        <v>8.9999999999999993E-3</v>
      </c>
    </row>
    <row r="8" spans="2:25" s="16" customFormat="1" ht="44.25" customHeight="1" x14ac:dyDescent="0.3">
      <c r="B8" s="130"/>
      <c r="C8" s="635" t="s">
        <v>64</v>
      </c>
      <c r="D8" s="143">
        <v>240</v>
      </c>
      <c r="E8" s="441" t="s">
        <v>9</v>
      </c>
      <c r="F8" s="568" t="s">
        <v>100</v>
      </c>
      <c r="G8" s="415">
        <v>90</v>
      </c>
      <c r="H8" s="143"/>
      <c r="I8" s="271">
        <v>20.18</v>
      </c>
      <c r="J8" s="59">
        <v>20.309999999999999</v>
      </c>
      <c r="K8" s="60">
        <v>2.1</v>
      </c>
      <c r="L8" s="708">
        <v>274</v>
      </c>
      <c r="M8" s="271">
        <v>0.08</v>
      </c>
      <c r="N8" s="59">
        <v>0.19</v>
      </c>
      <c r="O8" s="59">
        <v>1.5</v>
      </c>
      <c r="P8" s="59">
        <v>220</v>
      </c>
      <c r="Q8" s="100">
        <v>0.43</v>
      </c>
      <c r="R8" s="271">
        <v>154.86000000000001</v>
      </c>
      <c r="S8" s="59">
        <v>222.03</v>
      </c>
      <c r="T8" s="59">
        <v>26.49</v>
      </c>
      <c r="U8" s="59">
        <v>1.49</v>
      </c>
      <c r="V8" s="59">
        <v>237.8</v>
      </c>
      <c r="W8" s="59">
        <v>4.4999999999999997E-3</v>
      </c>
      <c r="X8" s="59">
        <v>2.5000000000000001E-3</v>
      </c>
      <c r="Y8" s="60">
        <v>0.11</v>
      </c>
    </row>
    <row r="9" spans="2:25" s="16" customFormat="1" ht="44.25" customHeight="1" x14ac:dyDescent="0.3">
      <c r="B9" s="482"/>
      <c r="C9" s="503" t="s">
        <v>104</v>
      </c>
      <c r="D9" s="144">
        <v>81</v>
      </c>
      <c r="E9" s="563" t="s">
        <v>9</v>
      </c>
      <c r="F9" s="459" t="s">
        <v>62</v>
      </c>
      <c r="G9" s="571">
        <v>90</v>
      </c>
      <c r="H9" s="163"/>
      <c r="I9" s="216">
        <v>22.41</v>
      </c>
      <c r="J9" s="65">
        <v>15.3</v>
      </c>
      <c r="K9" s="98">
        <v>0.54</v>
      </c>
      <c r="L9" s="341">
        <v>229.77</v>
      </c>
      <c r="M9" s="216">
        <v>0.05</v>
      </c>
      <c r="N9" s="65">
        <v>0.14000000000000001</v>
      </c>
      <c r="O9" s="65">
        <v>1.24</v>
      </c>
      <c r="P9" s="65">
        <v>28.8</v>
      </c>
      <c r="Q9" s="411">
        <v>0</v>
      </c>
      <c r="R9" s="216">
        <v>27.54</v>
      </c>
      <c r="S9" s="65">
        <v>170.72</v>
      </c>
      <c r="T9" s="65">
        <v>21.15</v>
      </c>
      <c r="U9" s="65">
        <v>1.2</v>
      </c>
      <c r="V9" s="65">
        <v>240.57</v>
      </c>
      <c r="W9" s="65">
        <v>4.0000000000000001E-3</v>
      </c>
      <c r="X9" s="65">
        <v>0</v>
      </c>
      <c r="Y9" s="98">
        <v>0.14000000000000001</v>
      </c>
    </row>
    <row r="10" spans="2:25" s="16" customFormat="1" ht="37.5" customHeight="1" x14ac:dyDescent="0.3">
      <c r="B10" s="550"/>
      <c r="C10" s="592"/>
      <c r="D10" s="90">
        <v>104</v>
      </c>
      <c r="E10" s="146" t="s">
        <v>17</v>
      </c>
      <c r="F10" s="390" t="s">
        <v>112</v>
      </c>
      <c r="G10" s="470">
        <v>200</v>
      </c>
      <c r="H10" s="90"/>
      <c r="I10" s="214">
        <v>0</v>
      </c>
      <c r="J10" s="15">
        <v>0</v>
      </c>
      <c r="K10" s="39">
        <v>19.2</v>
      </c>
      <c r="L10" s="222">
        <v>76.8</v>
      </c>
      <c r="M10" s="214">
        <v>0.16</v>
      </c>
      <c r="N10" s="15">
        <v>0.01</v>
      </c>
      <c r="O10" s="15">
        <v>9.16</v>
      </c>
      <c r="P10" s="15">
        <v>99</v>
      </c>
      <c r="Q10" s="18">
        <v>1.1499999999999999</v>
      </c>
      <c r="R10" s="214">
        <v>0.76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39">
        <v>0</v>
      </c>
    </row>
    <row r="11" spans="2:25" s="16" customFormat="1" ht="26.4" customHeight="1" x14ac:dyDescent="0.3">
      <c r="B11" s="550"/>
      <c r="C11" s="592"/>
      <c r="D11" s="324">
        <v>119</v>
      </c>
      <c r="E11" s="148" t="s">
        <v>13</v>
      </c>
      <c r="F11" s="569" t="s">
        <v>18</v>
      </c>
      <c r="G11" s="161">
        <v>20</v>
      </c>
      <c r="H11" s="112"/>
      <c r="I11" s="214">
        <v>1.4</v>
      </c>
      <c r="J11" s="15">
        <v>0.14000000000000001</v>
      </c>
      <c r="K11" s="39">
        <v>8.8000000000000007</v>
      </c>
      <c r="L11" s="222">
        <v>48</v>
      </c>
      <c r="M11" s="214">
        <v>0.02</v>
      </c>
      <c r="N11" s="15">
        <v>6.0000000000000001E-3</v>
      </c>
      <c r="O11" s="15">
        <v>0</v>
      </c>
      <c r="P11" s="15">
        <v>0</v>
      </c>
      <c r="Q11" s="39">
        <v>0</v>
      </c>
      <c r="R11" s="17">
        <v>7.4</v>
      </c>
      <c r="S11" s="15">
        <v>43.6</v>
      </c>
      <c r="T11" s="15">
        <v>13</v>
      </c>
      <c r="U11" s="17">
        <v>0.56000000000000005</v>
      </c>
      <c r="V11" s="15">
        <v>18.600000000000001</v>
      </c>
      <c r="W11" s="15">
        <v>5.9999999999999995E-4</v>
      </c>
      <c r="X11" s="17">
        <v>1E-3</v>
      </c>
      <c r="Y11" s="39">
        <v>0</v>
      </c>
    </row>
    <row r="12" spans="2:25" s="16" customFormat="1" ht="26.4" customHeight="1" x14ac:dyDescent="0.3">
      <c r="B12" s="550"/>
      <c r="C12" s="592"/>
      <c r="D12" s="112">
        <v>120</v>
      </c>
      <c r="E12" s="148" t="s">
        <v>14</v>
      </c>
      <c r="F12" s="569" t="s">
        <v>43</v>
      </c>
      <c r="G12" s="115">
        <v>25</v>
      </c>
      <c r="H12" s="326"/>
      <c r="I12" s="242">
        <v>1.42</v>
      </c>
      <c r="J12" s="20">
        <v>0.27</v>
      </c>
      <c r="K12" s="46">
        <v>9.3000000000000007</v>
      </c>
      <c r="L12" s="241">
        <v>45.32</v>
      </c>
      <c r="M12" s="242">
        <v>0.02</v>
      </c>
      <c r="N12" s="20">
        <v>0.03</v>
      </c>
      <c r="O12" s="20">
        <v>0.1</v>
      </c>
      <c r="P12" s="20">
        <v>0</v>
      </c>
      <c r="Q12" s="21">
        <v>0</v>
      </c>
      <c r="R12" s="242">
        <v>8.5</v>
      </c>
      <c r="S12" s="20">
        <v>30</v>
      </c>
      <c r="T12" s="20">
        <v>10.25</v>
      </c>
      <c r="U12" s="20">
        <v>0.56999999999999995</v>
      </c>
      <c r="V12" s="20">
        <v>91.87</v>
      </c>
      <c r="W12" s="20">
        <v>2.5000000000000001E-3</v>
      </c>
      <c r="X12" s="20">
        <v>2.5000000000000001E-3</v>
      </c>
      <c r="Y12" s="46">
        <v>0.02</v>
      </c>
    </row>
    <row r="13" spans="2:25" s="16" customFormat="1" ht="26.4" customHeight="1" x14ac:dyDescent="0.3">
      <c r="B13" s="550"/>
      <c r="C13" s="635" t="s">
        <v>64</v>
      </c>
      <c r="D13" s="143"/>
      <c r="E13" s="441"/>
      <c r="F13" s="362" t="s">
        <v>20</v>
      </c>
      <c r="G13" s="471">
        <f>G6+G7+G8+G10+G11+G12</f>
        <v>502</v>
      </c>
      <c r="H13" s="396">
        <f t="shared" ref="H13" si="0">H6+H7+H8+H10+H11+H12</f>
        <v>0</v>
      </c>
      <c r="I13" s="396">
        <f>I6+I7+I8+I10+I11+I12</f>
        <v>29.049999999999997</v>
      </c>
      <c r="J13" s="364">
        <f t="shared" ref="J13:Y13" si="1">J6+J7+J8+J10+J11+J12</f>
        <v>29.04</v>
      </c>
      <c r="K13" s="628">
        <f t="shared" si="1"/>
        <v>60.649999999999991</v>
      </c>
      <c r="L13" s="363">
        <f t="shared" si="1"/>
        <v>628.35</v>
      </c>
      <c r="M13" s="396">
        <f t="shared" si="1"/>
        <v>0.4</v>
      </c>
      <c r="N13" s="364">
        <f t="shared" si="1"/>
        <v>0.31600000000000006</v>
      </c>
      <c r="O13" s="364">
        <f t="shared" si="1"/>
        <v>10.86</v>
      </c>
      <c r="P13" s="364">
        <f t="shared" si="1"/>
        <v>338.5</v>
      </c>
      <c r="Q13" s="628">
        <f t="shared" si="1"/>
        <v>1.66</v>
      </c>
      <c r="R13" s="396">
        <f t="shared" si="1"/>
        <v>204.6</v>
      </c>
      <c r="S13" s="364">
        <f t="shared" si="1"/>
        <v>423.69000000000005</v>
      </c>
      <c r="T13" s="364">
        <f t="shared" si="1"/>
        <v>127.02</v>
      </c>
      <c r="U13" s="364">
        <f t="shared" si="1"/>
        <v>5.18</v>
      </c>
      <c r="V13" s="364">
        <f t="shared" si="1"/>
        <v>485.67000000000007</v>
      </c>
      <c r="W13" s="364">
        <f t="shared" si="1"/>
        <v>9.5999999999999992E-3</v>
      </c>
      <c r="X13" s="364">
        <f t="shared" si="1"/>
        <v>8.0000000000000002E-3</v>
      </c>
      <c r="Y13" s="628">
        <f t="shared" si="1"/>
        <v>0.13899999999999998</v>
      </c>
    </row>
    <row r="14" spans="2:25" s="16" customFormat="1" ht="26.4" customHeight="1" x14ac:dyDescent="0.3">
      <c r="B14" s="550"/>
      <c r="C14" s="636" t="s">
        <v>104</v>
      </c>
      <c r="D14" s="460"/>
      <c r="E14" s="564"/>
      <c r="F14" s="366" t="s">
        <v>20</v>
      </c>
      <c r="G14" s="472">
        <f>G6+G7+G9+G10+G11+G12</f>
        <v>502</v>
      </c>
      <c r="H14" s="397">
        <f t="shared" ref="H14:Y14" si="2">H6+H7+H9+H10+H11+H12</f>
        <v>0</v>
      </c>
      <c r="I14" s="258">
        <f t="shared" si="2"/>
        <v>31.28</v>
      </c>
      <c r="J14" s="381">
        <f t="shared" si="2"/>
        <v>24.03</v>
      </c>
      <c r="K14" s="629">
        <f t="shared" si="2"/>
        <v>59.089999999999989</v>
      </c>
      <c r="L14" s="382">
        <f t="shared" si="2"/>
        <v>584.12</v>
      </c>
      <c r="M14" s="258">
        <f t="shared" si="2"/>
        <v>0.37</v>
      </c>
      <c r="N14" s="381">
        <f t="shared" si="2"/>
        <v>0.26600000000000001</v>
      </c>
      <c r="O14" s="381">
        <f t="shared" si="2"/>
        <v>10.6</v>
      </c>
      <c r="P14" s="381">
        <f t="shared" si="2"/>
        <v>147.30000000000001</v>
      </c>
      <c r="Q14" s="629">
        <f t="shared" si="2"/>
        <v>1.23</v>
      </c>
      <c r="R14" s="258">
        <f t="shared" si="2"/>
        <v>77.28</v>
      </c>
      <c r="S14" s="381">
        <f t="shared" si="2"/>
        <v>372.38</v>
      </c>
      <c r="T14" s="381">
        <f t="shared" si="2"/>
        <v>121.68</v>
      </c>
      <c r="U14" s="381">
        <f t="shared" si="2"/>
        <v>4.8900000000000006</v>
      </c>
      <c r="V14" s="381">
        <f t="shared" si="2"/>
        <v>488.44000000000005</v>
      </c>
      <c r="W14" s="381">
        <f t="shared" si="2"/>
        <v>9.1000000000000004E-3</v>
      </c>
      <c r="X14" s="381">
        <f t="shared" si="2"/>
        <v>5.4999999999999997E-3</v>
      </c>
      <c r="Y14" s="629">
        <f t="shared" si="2"/>
        <v>0.16900000000000001</v>
      </c>
    </row>
    <row r="15" spans="2:25" s="16" customFormat="1" ht="26.4" customHeight="1" x14ac:dyDescent="0.3">
      <c r="B15" s="550"/>
      <c r="C15" s="635" t="s">
        <v>64</v>
      </c>
      <c r="D15" s="416"/>
      <c r="E15" s="421"/>
      <c r="F15" s="362" t="s">
        <v>21</v>
      </c>
      <c r="G15" s="417"/>
      <c r="H15" s="416"/>
      <c r="I15" s="271"/>
      <c r="J15" s="59"/>
      <c r="K15" s="60"/>
      <c r="L15" s="493">
        <f>L13/23.5</f>
        <v>26.738297872340425</v>
      </c>
      <c r="M15" s="271"/>
      <c r="N15" s="59"/>
      <c r="O15" s="59"/>
      <c r="P15" s="59"/>
      <c r="Q15" s="100"/>
      <c r="R15" s="271"/>
      <c r="S15" s="59"/>
      <c r="T15" s="59"/>
      <c r="U15" s="59"/>
      <c r="V15" s="59"/>
      <c r="W15" s="59"/>
      <c r="X15" s="59"/>
      <c r="Y15" s="60"/>
    </row>
    <row r="16" spans="2:25" s="16" customFormat="1" ht="26.4" customHeight="1" thickBot="1" x14ac:dyDescent="0.35">
      <c r="B16" s="561"/>
      <c r="C16" s="637" t="s">
        <v>104</v>
      </c>
      <c r="D16" s="145"/>
      <c r="E16" s="490"/>
      <c r="F16" s="367" t="s">
        <v>21</v>
      </c>
      <c r="G16" s="418"/>
      <c r="H16" s="145"/>
      <c r="I16" s="494"/>
      <c r="J16" s="495"/>
      <c r="K16" s="496"/>
      <c r="L16" s="497">
        <f>L14/23.5</f>
        <v>24.856170212765957</v>
      </c>
      <c r="M16" s="494"/>
      <c r="N16" s="495"/>
      <c r="O16" s="495"/>
      <c r="P16" s="495"/>
      <c r="Q16" s="498"/>
      <c r="R16" s="494"/>
      <c r="S16" s="495"/>
      <c r="T16" s="495"/>
      <c r="U16" s="495"/>
      <c r="V16" s="495"/>
      <c r="W16" s="495"/>
      <c r="X16" s="495"/>
      <c r="Y16" s="496"/>
    </row>
    <row r="17" spans="2:28" s="16" customFormat="1" ht="26.4" customHeight="1" x14ac:dyDescent="0.3">
      <c r="B17" s="609"/>
      <c r="C17" s="638"/>
      <c r="D17" s="334">
        <v>223</v>
      </c>
      <c r="E17" s="565" t="s">
        <v>19</v>
      </c>
      <c r="F17" s="323" t="s">
        <v>123</v>
      </c>
      <c r="G17" s="334">
        <v>60</v>
      </c>
      <c r="H17" s="570"/>
      <c r="I17" s="292">
        <v>3.16</v>
      </c>
      <c r="J17" s="49">
        <v>5.04</v>
      </c>
      <c r="K17" s="50">
        <v>13.67</v>
      </c>
      <c r="L17" s="524">
        <v>122.67</v>
      </c>
      <c r="M17" s="292">
        <v>0</v>
      </c>
      <c r="N17" s="49">
        <v>0</v>
      </c>
      <c r="O17" s="49">
        <v>0.2</v>
      </c>
      <c r="P17" s="49">
        <v>0</v>
      </c>
      <c r="Q17" s="331">
        <v>0</v>
      </c>
      <c r="R17" s="292">
        <v>2.67</v>
      </c>
      <c r="S17" s="49">
        <v>2.3199999999999998</v>
      </c>
      <c r="T17" s="49">
        <v>1.26</v>
      </c>
      <c r="U17" s="49">
        <v>0.06</v>
      </c>
      <c r="V17" s="49">
        <v>11.72</v>
      </c>
      <c r="W17" s="49">
        <v>9.9999999999999995E-7</v>
      </c>
      <c r="X17" s="49">
        <v>0</v>
      </c>
      <c r="Y17" s="50">
        <v>0</v>
      </c>
    </row>
    <row r="18" spans="2:28" s="16" customFormat="1" ht="26.4" customHeight="1" x14ac:dyDescent="0.3">
      <c r="B18" s="577" t="s">
        <v>6</v>
      </c>
      <c r="C18" s="309"/>
      <c r="D18" s="91">
        <v>36</v>
      </c>
      <c r="E18" s="147" t="s">
        <v>8</v>
      </c>
      <c r="F18" s="137" t="s">
        <v>44</v>
      </c>
      <c r="G18" s="458">
        <v>200</v>
      </c>
      <c r="H18" s="91"/>
      <c r="I18" s="220">
        <v>5</v>
      </c>
      <c r="J18" s="76">
        <v>8.6</v>
      </c>
      <c r="K18" s="186">
        <v>12.6</v>
      </c>
      <c r="L18" s="324">
        <v>147.80000000000001</v>
      </c>
      <c r="M18" s="220">
        <v>0.1</v>
      </c>
      <c r="N18" s="76">
        <v>0.08</v>
      </c>
      <c r="O18" s="76">
        <v>10.08</v>
      </c>
      <c r="P18" s="76">
        <v>96</v>
      </c>
      <c r="Q18" s="77">
        <v>5.1999999999999998E-2</v>
      </c>
      <c r="R18" s="220">
        <v>41.98</v>
      </c>
      <c r="S18" s="76">
        <v>122.08</v>
      </c>
      <c r="T18" s="76">
        <v>36.96</v>
      </c>
      <c r="U18" s="76">
        <v>11.18</v>
      </c>
      <c r="V18" s="76">
        <v>321.39999999999998</v>
      </c>
      <c r="W18" s="76">
        <v>4.0000000000000001E-3</v>
      </c>
      <c r="X18" s="76">
        <v>0</v>
      </c>
      <c r="Y18" s="186">
        <v>0.2</v>
      </c>
    </row>
    <row r="19" spans="2:28" s="16" customFormat="1" ht="39.75" customHeight="1" x14ac:dyDescent="0.3">
      <c r="B19" s="579"/>
      <c r="C19" s="309"/>
      <c r="D19" s="458">
        <v>84</v>
      </c>
      <c r="E19" s="91" t="s">
        <v>9</v>
      </c>
      <c r="F19" s="137" t="s">
        <v>141</v>
      </c>
      <c r="G19" s="534">
        <v>90</v>
      </c>
      <c r="H19" s="147"/>
      <c r="I19" s="220">
        <v>16.690000000000001</v>
      </c>
      <c r="J19" s="76">
        <v>13.86</v>
      </c>
      <c r="K19" s="186">
        <v>10.69</v>
      </c>
      <c r="L19" s="324">
        <v>234.91</v>
      </c>
      <c r="M19" s="220">
        <v>0.08</v>
      </c>
      <c r="N19" s="76">
        <v>0.12</v>
      </c>
      <c r="O19" s="76">
        <v>1.08</v>
      </c>
      <c r="P19" s="76">
        <v>20</v>
      </c>
      <c r="Q19" s="77">
        <v>0.04</v>
      </c>
      <c r="R19" s="220">
        <v>26.61</v>
      </c>
      <c r="S19" s="76">
        <v>140.63</v>
      </c>
      <c r="T19" s="76">
        <v>18.5</v>
      </c>
      <c r="U19" s="76">
        <v>1.21</v>
      </c>
      <c r="V19" s="76">
        <v>197.66</v>
      </c>
      <c r="W19" s="76">
        <v>4.0000000000000001E-3</v>
      </c>
      <c r="X19" s="76">
        <v>1E-3</v>
      </c>
      <c r="Y19" s="186">
        <v>0.1</v>
      </c>
      <c r="AA19" s="420"/>
      <c r="AB19" s="73"/>
    </row>
    <row r="20" spans="2:28" s="16" customFormat="1" ht="33" customHeight="1" x14ac:dyDescent="0.3">
      <c r="B20" s="579"/>
      <c r="C20" s="309"/>
      <c r="D20" s="458">
        <v>51</v>
      </c>
      <c r="E20" s="91" t="s">
        <v>57</v>
      </c>
      <c r="F20" s="113" t="s">
        <v>178</v>
      </c>
      <c r="G20" s="458">
        <v>150</v>
      </c>
      <c r="H20" s="91"/>
      <c r="I20" s="719">
        <v>3.3</v>
      </c>
      <c r="J20" s="720">
        <v>3.9</v>
      </c>
      <c r="K20" s="721">
        <v>25.69</v>
      </c>
      <c r="L20" s="722">
        <v>151.35</v>
      </c>
      <c r="M20" s="242">
        <v>0.15</v>
      </c>
      <c r="N20" s="20">
        <v>0.09</v>
      </c>
      <c r="O20" s="20">
        <v>21</v>
      </c>
      <c r="P20" s="20">
        <v>0</v>
      </c>
      <c r="Q20" s="21">
        <v>0</v>
      </c>
      <c r="R20" s="242">
        <v>14.01</v>
      </c>
      <c r="S20" s="20">
        <v>78.63</v>
      </c>
      <c r="T20" s="20">
        <v>29.37</v>
      </c>
      <c r="U20" s="20">
        <v>1.32</v>
      </c>
      <c r="V20" s="20">
        <v>809.4</v>
      </c>
      <c r="W20" s="20">
        <v>8.0000000000000002E-3</v>
      </c>
      <c r="X20" s="20">
        <v>5.9999999999999995E-4</v>
      </c>
      <c r="Y20" s="46">
        <v>4.4999999999999998E-2</v>
      </c>
      <c r="AA20" s="420"/>
      <c r="AB20" s="73"/>
    </row>
    <row r="21" spans="2:28" s="16" customFormat="1" ht="51" customHeight="1" x14ac:dyDescent="0.3">
      <c r="B21" s="579"/>
      <c r="C21" s="309"/>
      <c r="D21" s="458">
        <v>104</v>
      </c>
      <c r="E21" s="116" t="s">
        <v>17</v>
      </c>
      <c r="F21" s="539" t="s">
        <v>113</v>
      </c>
      <c r="G21" s="542">
        <v>200</v>
      </c>
      <c r="H21" s="90"/>
      <c r="I21" s="214">
        <v>0</v>
      </c>
      <c r="J21" s="15">
        <v>0</v>
      </c>
      <c r="K21" s="39">
        <v>19.2</v>
      </c>
      <c r="L21" s="166">
        <v>76.8</v>
      </c>
      <c r="M21" s="214">
        <v>0.16</v>
      </c>
      <c r="N21" s="17">
        <v>0.01</v>
      </c>
      <c r="O21" s="15">
        <v>9.16</v>
      </c>
      <c r="P21" s="15">
        <v>99</v>
      </c>
      <c r="Q21" s="18">
        <v>1.1499999999999999</v>
      </c>
      <c r="R21" s="214">
        <v>0.76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39">
        <v>0</v>
      </c>
      <c r="AA21" s="420"/>
      <c r="AB21" s="73"/>
    </row>
    <row r="22" spans="2:28" s="16" customFormat="1" ht="26.4" customHeight="1" x14ac:dyDescent="0.3">
      <c r="B22" s="579"/>
      <c r="C22" s="309"/>
      <c r="D22" s="324">
        <v>119</v>
      </c>
      <c r="E22" s="147" t="s">
        <v>13</v>
      </c>
      <c r="F22" s="113" t="s">
        <v>50</v>
      </c>
      <c r="G22" s="206">
        <v>20</v>
      </c>
      <c r="H22" s="91"/>
      <c r="I22" s="242">
        <v>1.4</v>
      </c>
      <c r="J22" s="20">
        <v>0.14000000000000001</v>
      </c>
      <c r="K22" s="46">
        <v>8.8000000000000007</v>
      </c>
      <c r="L22" s="241">
        <v>48</v>
      </c>
      <c r="M22" s="242">
        <v>0.02</v>
      </c>
      <c r="N22" s="20">
        <v>6.0000000000000001E-3</v>
      </c>
      <c r="O22" s="20">
        <v>0</v>
      </c>
      <c r="P22" s="20">
        <v>0</v>
      </c>
      <c r="Q22" s="46">
        <v>0</v>
      </c>
      <c r="R22" s="19">
        <v>7.4</v>
      </c>
      <c r="S22" s="20">
        <v>43.6</v>
      </c>
      <c r="T22" s="20">
        <v>13</v>
      </c>
      <c r="U22" s="19">
        <v>0.56000000000000005</v>
      </c>
      <c r="V22" s="20">
        <v>18.600000000000001</v>
      </c>
      <c r="W22" s="20">
        <v>5.9999999999999995E-4</v>
      </c>
      <c r="X22" s="19">
        <v>1E-3</v>
      </c>
      <c r="Y22" s="46">
        <v>0</v>
      </c>
      <c r="AA22" s="73"/>
      <c r="AB22" s="73"/>
    </row>
    <row r="23" spans="2:28" s="16" customFormat="1" ht="26.4" customHeight="1" x14ac:dyDescent="0.3">
      <c r="B23" s="579"/>
      <c r="C23" s="309"/>
      <c r="D23" s="91">
        <v>120</v>
      </c>
      <c r="E23" s="147" t="s">
        <v>14</v>
      </c>
      <c r="F23" s="113" t="s">
        <v>43</v>
      </c>
      <c r="G23" s="458">
        <v>20</v>
      </c>
      <c r="H23" s="147"/>
      <c r="I23" s="242">
        <v>1.1399999999999999</v>
      </c>
      <c r="J23" s="20">
        <v>0.22</v>
      </c>
      <c r="K23" s="46">
        <v>7.44</v>
      </c>
      <c r="L23" s="360">
        <v>36.26</v>
      </c>
      <c r="M23" s="242">
        <v>0.02</v>
      </c>
      <c r="N23" s="20">
        <v>2.4E-2</v>
      </c>
      <c r="O23" s="20">
        <v>0.08</v>
      </c>
      <c r="P23" s="20">
        <v>0</v>
      </c>
      <c r="Q23" s="21">
        <v>0</v>
      </c>
      <c r="R23" s="242">
        <v>6.8</v>
      </c>
      <c r="S23" s="20">
        <v>24</v>
      </c>
      <c r="T23" s="20">
        <v>8.1999999999999993</v>
      </c>
      <c r="U23" s="20">
        <v>0.46</v>
      </c>
      <c r="V23" s="20">
        <v>73.5</v>
      </c>
      <c r="W23" s="20">
        <v>2E-3</v>
      </c>
      <c r="X23" s="20">
        <v>2E-3</v>
      </c>
      <c r="Y23" s="46">
        <v>1.2E-2</v>
      </c>
    </row>
    <row r="24" spans="2:28" s="16" customFormat="1" ht="26.4" customHeight="1" x14ac:dyDescent="0.3">
      <c r="B24" s="94"/>
      <c r="C24" s="309"/>
      <c r="D24" s="326"/>
      <c r="E24" s="599"/>
      <c r="F24" s="135" t="s">
        <v>20</v>
      </c>
      <c r="G24" s="339">
        <f t="shared" ref="G24:Y24" si="3">G17+G18+G19+G20+G21+G22+G23</f>
        <v>740</v>
      </c>
      <c r="H24" s="316">
        <f t="shared" si="3"/>
        <v>0</v>
      </c>
      <c r="I24" s="238">
        <f t="shared" si="3"/>
        <v>30.69</v>
      </c>
      <c r="J24" s="75">
        <f t="shared" si="3"/>
        <v>31.759999999999998</v>
      </c>
      <c r="K24" s="340">
        <f t="shared" si="3"/>
        <v>98.09</v>
      </c>
      <c r="L24" s="356">
        <f t="shared" si="3"/>
        <v>817.79</v>
      </c>
      <c r="M24" s="238">
        <f t="shared" si="3"/>
        <v>0.53</v>
      </c>
      <c r="N24" s="75">
        <f t="shared" si="3"/>
        <v>0.33000000000000007</v>
      </c>
      <c r="O24" s="75">
        <f t="shared" si="3"/>
        <v>41.599999999999994</v>
      </c>
      <c r="P24" s="75">
        <f t="shared" si="3"/>
        <v>215</v>
      </c>
      <c r="Q24" s="340">
        <f t="shared" si="3"/>
        <v>1.242</v>
      </c>
      <c r="R24" s="238">
        <f t="shared" si="3"/>
        <v>100.23</v>
      </c>
      <c r="S24" s="75">
        <f t="shared" si="3"/>
        <v>411.26</v>
      </c>
      <c r="T24" s="75">
        <f t="shared" si="3"/>
        <v>107.29</v>
      </c>
      <c r="U24" s="75">
        <f t="shared" si="3"/>
        <v>14.790000000000001</v>
      </c>
      <c r="V24" s="75">
        <f t="shared" si="3"/>
        <v>1432.2799999999997</v>
      </c>
      <c r="W24" s="75">
        <f t="shared" si="3"/>
        <v>1.8600999999999999E-2</v>
      </c>
      <c r="X24" s="75">
        <f t="shared" si="3"/>
        <v>4.5999999999999999E-3</v>
      </c>
      <c r="Y24" s="339">
        <f t="shared" si="3"/>
        <v>0.35700000000000004</v>
      </c>
    </row>
    <row r="25" spans="2:28" s="16" customFormat="1" ht="26.4" customHeight="1" thickBot="1" x14ac:dyDescent="0.35">
      <c r="B25" s="123"/>
      <c r="C25" s="121"/>
      <c r="D25" s="227"/>
      <c r="E25" s="150"/>
      <c r="F25" s="136" t="s">
        <v>21</v>
      </c>
      <c r="G25" s="659"/>
      <c r="H25" s="184"/>
      <c r="I25" s="180"/>
      <c r="J25" s="51"/>
      <c r="K25" s="104"/>
      <c r="L25" s="343">
        <f>L24/23.5</f>
        <v>34.799574468085105</v>
      </c>
      <c r="M25" s="180"/>
      <c r="N25" s="51"/>
      <c r="O25" s="51"/>
      <c r="P25" s="51"/>
      <c r="Q25" s="111"/>
      <c r="R25" s="180"/>
      <c r="S25" s="51"/>
      <c r="T25" s="51"/>
      <c r="U25" s="51"/>
      <c r="V25" s="51"/>
      <c r="W25" s="51"/>
      <c r="X25" s="51"/>
      <c r="Y25" s="104"/>
    </row>
    <row r="26" spans="2:28" s="109" customFormat="1" ht="26.4" customHeight="1" x14ac:dyDescent="0.3">
      <c r="B26" s="299"/>
      <c r="C26" s="299"/>
      <c r="D26" s="300"/>
      <c r="E26" s="299"/>
      <c r="F26" s="301"/>
      <c r="G26" s="299"/>
      <c r="H26" s="299"/>
      <c r="I26" s="299"/>
      <c r="J26" s="299"/>
      <c r="K26" s="299"/>
      <c r="L26" s="302"/>
      <c r="M26" s="299"/>
      <c r="N26" s="299"/>
      <c r="O26" s="299"/>
      <c r="P26" s="299"/>
      <c r="Q26" s="299"/>
      <c r="R26" s="299"/>
      <c r="S26" s="299"/>
      <c r="T26" s="299"/>
    </row>
    <row r="27" spans="2:28" x14ac:dyDescent="0.3">
      <c r="B27" s="11"/>
      <c r="C27" s="11"/>
      <c r="D27" s="298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2:28" ht="15.6" x14ac:dyDescent="0.3">
      <c r="B28" s="573" t="s">
        <v>58</v>
      </c>
      <c r="C28" s="583"/>
      <c r="D28" s="58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2:28" ht="15.6" x14ac:dyDescent="0.3">
      <c r="B29" s="574" t="s">
        <v>59</v>
      </c>
      <c r="C29" s="584"/>
      <c r="D29" s="584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2:28" x14ac:dyDescent="0.3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2:28" x14ac:dyDescent="0.3">
      <c r="B31" s="11"/>
      <c r="C31" s="11"/>
      <c r="D31" s="298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8" x14ac:dyDescent="0.3">
      <c r="B32" s="11"/>
      <c r="C32" s="11"/>
      <c r="D32" s="29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x14ac:dyDescent="0.3">
      <c r="B33" s="11"/>
      <c r="C33" s="11"/>
      <c r="D33" s="29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20" x14ac:dyDescent="0.3">
      <c r="B34" s="11"/>
      <c r="C34" s="11"/>
      <c r="D34" s="29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x14ac:dyDescent="0.3">
      <c r="B35" s="11"/>
      <c r="C35" s="11"/>
      <c r="D35" s="298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s="406" customFormat="1" ht="13.2" x14ac:dyDescent="0.25"/>
    <row r="37" spans="2:20" s="406" customFormat="1" ht="13.2" x14ac:dyDescent="0.25"/>
    <row r="38" spans="2:20" s="406" customFormat="1" ht="13.2" x14ac:dyDescent="0.25"/>
    <row r="39" spans="2:20" s="406" customFormat="1" ht="13.2" x14ac:dyDescent="0.25"/>
    <row r="40" spans="2:20" s="406" customFormat="1" ht="13.2" x14ac:dyDescent="0.25"/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5"/>
  <sheetViews>
    <sheetView topLeftCell="A4" zoomScale="60" zoomScaleNormal="60" workbookViewId="0">
      <selection activeCell="G32" sqref="G3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4.88671875" customWidth="1"/>
    <col min="9" max="9" width="12.4414062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23" max="23" width="11.6640625" customWidth="1"/>
    <col min="24" max="24" width="13.44140625" customWidth="1"/>
  </cols>
  <sheetData>
    <row r="2" spans="2:26" ht="22.8" x14ac:dyDescent="0.4">
      <c r="B2" s="547" t="s">
        <v>1</v>
      </c>
      <c r="C2" s="547"/>
      <c r="D2" s="548"/>
      <c r="E2" s="547" t="s">
        <v>3</v>
      </c>
      <c r="F2" s="547"/>
      <c r="G2" s="549" t="s">
        <v>2</v>
      </c>
      <c r="H2" s="548">
        <v>20</v>
      </c>
      <c r="I2" s="6"/>
      <c r="L2" s="8"/>
      <c r="M2" s="7"/>
      <c r="N2" s="1"/>
      <c r="O2" s="2"/>
    </row>
    <row r="3" spans="2:26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6" customFormat="1" ht="21.75" customHeight="1" thickBot="1" x14ac:dyDescent="0.35">
      <c r="B4" s="842" t="s">
        <v>0</v>
      </c>
      <c r="C4" s="842"/>
      <c r="D4" s="845" t="s">
        <v>134</v>
      </c>
      <c r="E4" s="842" t="s">
        <v>37</v>
      </c>
      <c r="F4" s="844" t="s">
        <v>36</v>
      </c>
      <c r="G4" s="844" t="s">
        <v>25</v>
      </c>
      <c r="H4" s="844" t="s">
        <v>35</v>
      </c>
      <c r="I4" s="848" t="s">
        <v>22</v>
      </c>
      <c r="J4" s="849"/>
      <c r="K4" s="850"/>
      <c r="L4" s="845" t="s">
        <v>135</v>
      </c>
      <c r="M4" s="835" t="s">
        <v>23</v>
      </c>
      <c r="N4" s="836"/>
      <c r="O4" s="837"/>
      <c r="P4" s="837"/>
      <c r="Q4" s="838"/>
      <c r="R4" s="848" t="s">
        <v>24</v>
      </c>
      <c r="S4" s="851"/>
      <c r="T4" s="851"/>
      <c r="U4" s="851"/>
      <c r="V4" s="851"/>
      <c r="W4" s="851"/>
      <c r="X4" s="851"/>
      <c r="Y4" s="852"/>
    </row>
    <row r="5" spans="2:26" s="16" customFormat="1" ht="47.4" thickBot="1" x14ac:dyDescent="0.35">
      <c r="B5" s="843"/>
      <c r="C5" s="847"/>
      <c r="D5" s="846"/>
      <c r="E5" s="843"/>
      <c r="F5" s="843"/>
      <c r="G5" s="843"/>
      <c r="H5" s="843"/>
      <c r="I5" s="110" t="s">
        <v>26</v>
      </c>
      <c r="J5" s="405" t="s">
        <v>27</v>
      </c>
      <c r="K5" s="527" t="s">
        <v>28</v>
      </c>
      <c r="L5" s="860"/>
      <c r="M5" s="304" t="s">
        <v>29</v>
      </c>
      <c r="N5" s="304" t="s">
        <v>93</v>
      </c>
      <c r="O5" s="304" t="s">
        <v>30</v>
      </c>
      <c r="P5" s="404" t="s">
        <v>94</v>
      </c>
      <c r="Q5" s="304" t="s">
        <v>95</v>
      </c>
      <c r="R5" s="304" t="s">
        <v>31</v>
      </c>
      <c r="S5" s="304" t="s">
        <v>32</v>
      </c>
      <c r="T5" s="304" t="s">
        <v>33</v>
      </c>
      <c r="U5" s="304" t="s">
        <v>34</v>
      </c>
      <c r="V5" s="304" t="s">
        <v>96</v>
      </c>
      <c r="W5" s="304" t="s">
        <v>97</v>
      </c>
      <c r="X5" s="304" t="s">
        <v>98</v>
      </c>
      <c r="Y5" s="405" t="s">
        <v>99</v>
      </c>
    </row>
    <row r="6" spans="2:26" s="16" customFormat="1" ht="39" customHeight="1" x14ac:dyDescent="0.3">
      <c r="B6" s="576" t="s">
        <v>5</v>
      </c>
      <c r="C6" s="694"/>
      <c r="D6" s="334">
        <v>9</v>
      </c>
      <c r="E6" s="570" t="s">
        <v>19</v>
      </c>
      <c r="F6" s="323" t="s">
        <v>77</v>
      </c>
      <c r="G6" s="133">
        <v>60</v>
      </c>
      <c r="H6" s="570"/>
      <c r="I6" s="292">
        <v>1.26</v>
      </c>
      <c r="J6" s="49">
        <v>4.26</v>
      </c>
      <c r="K6" s="331">
        <v>7.26</v>
      </c>
      <c r="L6" s="718">
        <v>72.48</v>
      </c>
      <c r="M6" s="293">
        <v>0.02</v>
      </c>
      <c r="N6" s="293">
        <v>0</v>
      </c>
      <c r="O6" s="49">
        <v>9.8699999999999992</v>
      </c>
      <c r="P6" s="49">
        <v>0</v>
      </c>
      <c r="Q6" s="331">
        <v>0</v>
      </c>
      <c r="R6" s="292">
        <v>30.16</v>
      </c>
      <c r="S6" s="49">
        <v>38.72</v>
      </c>
      <c r="T6" s="49">
        <v>19.489999999999998</v>
      </c>
      <c r="U6" s="49">
        <v>1.1100000000000001</v>
      </c>
      <c r="V6" s="49">
        <v>11.86</v>
      </c>
      <c r="W6" s="49">
        <v>0</v>
      </c>
      <c r="X6" s="49">
        <v>0</v>
      </c>
      <c r="Y6" s="50">
        <v>0</v>
      </c>
      <c r="Z6" s="34"/>
    </row>
    <row r="7" spans="2:26" s="16" customFormat="1" ht="39" customHeight="1" x14ac:dyDescent="0.3">
      <c r="B7" s="577"/>
      <c r="C7" s="646" t="s">
        <v>66</v>
      </c>
      <c r="D7" s="504">
        <v>89</v>
      </c>
      <c r="E7" s="160" t="s">
        <v>9</v>
      </c>
      <c r="F7" s="535" t="s">
        <v>76</v>
      </c>
      <c r="G7" s="536">
        <v>90</v>
      </c>
      <c r="H7" s="144"/>
      <c r="I7" s="289">
        <v>18.13</v>
      </c>
      <c r="J7" s="56">
        <v>17.05</v>
      </c>
      <c r="K7" s="57">
        <v>3.69</v>
      </c>
      <c r="L7" s="764">
        <v>240.96</v>
      </c>
      <c r="M7" s="522">
        <v>0.06</v>
      </c>
      <c r="N7" s="522">
        <v>0.13</v>
      </c>
      <c r="O7" s="74">
        <v>1.06</v>
      </c>
      <c r="P7" s="74">
        <v>0</v>
      </c>
      <c r="Q7" s="392">
        <v>0</v>
      </c>
      <c r="R7" s="357">
        <v>17.03</v>
      </c>
      <c r="S7" s="74">
        <v>176.72</v>
      </c>
      <c r="T7" s="74">
        <v>23.18</v>
      </c>
      <c r="U7" s="74">
        <v>2.61</v>
      </c>
      <c r="V7" s="74">
        <v>317</v>
      </c>
      <c r="W7" s="74">
        <v>7.0000000000000001E-3</v>
      </c>
      <c r="X7" s="74">
        <v>3.5E-4</v>
      </c>
      <c r="Y7" s="358">
        <v>0.06</v>
      </c>
      <c r="Z7" s="34"/>
    </row>
    <row r="8" spans="2:26" s="16" customFormat="1" ht="39" customHeight="1" x14ac:dyDescent="0.3">
      <c r="B8" s="577"/>
      <c r="C8" s="646" t="s">
        <v>66</v>
      </c>
      <c r="D8" s="504">
        <v>65</v>
      </c>
      <c r="E8" s="160" t="s">
        <v>45</v>
      </c>
      <c r="F8" s="265" t="s">
        <v>49</v>
      </c>
      <c r="G8" s="649">
        <v>150</v>
      </c>
      <c r="H8" s="163"/>
      <c r="I8" s="289">
        <v>6.45</v>
      </c>
      <c r="J8" s="56">
        <v>4.05</v>
      </c>
      <c r="K8" s="57">
        <v>40.200000000000003</v>
      </c>
      <c r="L8" s="764">
        <v>223.65</v>
      </c>
      <c r="M8" s="711">
        <v>0.08</v>
      </c>
      <c r="N8" s="56">
        <v>0.02</v>
      </c>
      <c r="O8" s="56">
        <v>0</v>
      </c>
      <c r="P8" s="56">
        <v>30</v>
      </c>
      <c r="Q8" s="57">
        <v>0.11</v>
      </c>
      <c r="R8" s="289">
        <v>13.05</v>
      </c>
      <c r="S8" s="56">
        <v>58.34</v>
      </c>
      <c r="T8" s="56">
        <v>22.53</v>
      </c>
      <c r="U8" s="56">
        <v>1.25</v>
      </c>
      <c r="V8" s="56">
        <v>1.1000000000000001</v>
      </c>
      <c r="W8" s="56">
        <v>0</v>
      </c>
      <c r="X8" s="56">
        <v>0</v>
      </c>
      <c r="Y8" s="98">
        <v>0</v>
      </c>
      <c r="Z8" s="34"/>
    </row>
    <row r="9" spans="2:26" s="16" customFormat="1" ht="39" customHeight="1" x14ac:dyDescent="0.3">
      <c r="B9" s="577"/>
      <c r="C9" s="645" t="s">
        <v>64</v>
      </c>
      <c r="D9" s="415">
        <v>249</v>
      </c>
      <c r="E9" s="441" t="s">
        <v>9</v>
      </c>
      <c r="F9" s="759" t="s">
        <v>168</v>
      </c>
      <c r="G9" s="683">
        <v>210</v>
      </c>
      <c r="H9" s="441"/>
      <c r="I9" s="760">
        <v>16.96</v>
      </c>
      <c r="J9" s="761">
        <v>24.611999999999998</v>
      </c>
      <c r="K9" s="762">
        <v>31.122</v>
      </c>
      <c r="L9" s="315">
        <v>416.03</v>
      </c>
      <c r="M9" s="763">
        <v>0.16800000000000001</v>
      </c>
      <c r="N9" s="761">
        <v>0.105</v>
      </c>
      <c r="O9" s="761">
        <v>0.28999999999999998</v>
      </c>
      <c r="P9" s="761">
        <v>21</v>
      </c>
      <c r="Q9" s="762">
        <v>3.5999999999999997E-2</v>
      </c>
      <c r="R9" s="760">
        <v>26.43</v>
      </c>
      <c r="S9" s="761">
        <v>120.85</v>
      </c>
      <c r="T9" s="761">
        <v>16.86</v>
      </c>
      <c r="U9" s="761">
        <v>1.6</v>
      </c>
      <c r="V9" s="761">
        <v>197.148</v>
      </c>
      <c r="W9" s="761">
        <v>2.3E-3</v>
      </c>
      <c r="X9" s="761">
        <v>7.0000000000000001E-3</v>
      </c>
      <c r="Y9" s="60">
        <v>2.1000000000000001E-2</v>
      </c>
      <c r="Z9" s="34"/>
    </row>
    <row r="10" spans="2:26" s="16" customFormat="1" ht="39" customHeight="1" x14ac:dyDescent="0.3">
      <c r="B10" s="577"/>
      <c r="C10" s="115"/>
      <c r="D10" s="147">
        <v>107</v>
      </c>
      <c r="E10" s="115" t="s">
        <v>17</v>
      </c>
      <c r="F10" s="250" t="s">
        <v>108</v>
      </c>
      <c r="G10" s="206">
        <v>200</v>
      </c>
      <c r="H10" s="147"/>
      <c r="I10" s="242">
        <v>0.8</v>
      </c>
      <c r="J10" s="20">
        <v>0.2</v>
      </c>
      <c r="K10" s="46">
        <v>23.2</v>
      </c>
      <c r="L10" s="241">
        <v>94.4</v>
      </c>
      <c r="M10" s="242">
        <v>0.02</v>
      </c>
      <c r="N10" s="20"/>
      <c r="O10" s="20">
        <v>4</v>
      </c>
      <c r="P10" s="20">
        <v>0</v>
      </c>
      <c r="Q10" s="46"/>
      <c r="R10" s="242">
        <v>16</v>
      </c>
      <c r="S10" s="20">
        <v>18</v>
      </c>
      <c r="T10" s="20">
        <v>10</v>
      </c>
      <c r="U10" s="20">
        <v>0.4</v>
      </c>
      <c r="V10" s="20"/>
      <c r="W10" s="20"/>
      <c r="X10" s="20"/>
      <c r="Y10" s="46"/>
      <c r="Z10" s="34"/>
    </row>
    <row r="11" spans="2:26" s="16" customFormat="1" ht="39" customHeight="1" x14ac:dyDescent="0.3">
      <c r="B11" s="585"/>
      <c r="C11" s="115"/>
      <c r="D11" s="461">
        <v>119</v>
      </c>
      <c r="E11" s="147" t="s">
        <v>13</v>
      </c>
      <c r="F11" s="181" t="s">
        <v>50</v>
      </c>
      <c r="G11" s="114">
        <v>30</v>
      </c>
      <c r="H11" s="229"/>
      <c r="I11" s="214">
        <v>2.13</v>
      </c>
      <c r="J11" s="15">
        <v>0.21</v>
      </c>
      <c r="K11" s="39">
        <v>13.26</v>
      </c>
      <c r="L11" s="222">
        <v>72</v>
      </c>
      <c r="M11" s="214">
        <v>0.03</v>
      </c>
      <c r="N11" s="15">
        <v>0.01</v>
      </c>
      <c r="O11" s="15">
        <v>0</v>
      </c>
      <c r="P11" s="15">
        <v>0</v>
      </c>
      <c r="Q11" s="18">
        <v>0</v>
      </c>
      <c r="R11" s="214">
        <v>11.1</v>
      </c>
      <c r="S11" s="15">
        <v>65.400000000000006</v>
      </c>
      <c r="T11" s="15">
        <v>19.5</v>
      </c>
      <c r="U11" s="15">
        <v>0.84</v>
      </c>
      <c r="V11" s="15">
        <v>27.9</v>
      </c>
      <c r="W11" s="15">
        <v>1E-3</v>
      </c>
      <c r="X11" s="15">
        <v>2E-3</v>
      </c>
      <c r="Y11" s="43">
        <v>0</v>
      </c>
      <c r="Z11" s="34"/>
    </row>
    <row r="12" spans="2:26" s="16" customFormat="1" ht="39" customHeight="1" x14ac:dyDescent="0.3">
      <c r="B12" s="577"/>
      <c r="C12" s="115"/>
      <c r="D12" s="458">
        <v>120</v>
      </c>
      <c r="E12" s="115" t="s">
        <v>14</v>
      </c>
      <c r="F12" s="183" t="s">
        <v>43</v>
      </c>
      <c r="G12" s="115">
        <v>40</v>
      </c>
      <c r="H12" s="309"/>
      <c r="I12" s="19">
        <v>2.64</v>
      </c>
      <c r="J12" s="20">
        <v>0.48</v>
      </c>
      <c r="K12" s="21">
        <v>16.079999999999998</v>
      </c>
      <c r="L12" s="169">
        <v>79.2</v>
      </c>
      <c r="M12" s="19">
        <v>7.0000000000000007E-2</v>
      </c>
      <c r="N12" s="19">
        <v>0.03</v>
      </c>
      <c r="O12" s="20">
        <v>0</v>
      </c>
      <c r="P12" s="20">
        <v>0</v>
      </c>
      <c r="Q12" s="21">
        <v>0</v>
      </c>
      <c r="R12" s="242">
        <v>11.6</v>
      </c>
      <c r="S12" s="20">
        <v>60</v>
      </c>
      <c r="T12" s="20">
        <v>18.8</v>
      </c>
      <c r="U12" s="20">
        <v>1.56</v>
      </c>
      <c r="V12" s="20">
        <v>94</v>
      </c>
      <c r="W12" s="20">
        <v>1.6999999999999999E-3</v>
      </c>
      <c r="X12" s="20">
        <v>2.2000000000000001E-3</v>
      </c>
      <c r="Y12" s="46">
        <v>0.01</v>
      </c>
      <c r="Z12" s="34"/>
    </row>
    <row r="13" spans="2:26" s="16" customFormat="1" ht="39" customHeight="1" x14ac:dyDescent="0.3">
      <c r="B13" s="577"/>
      <c r="C13" s="645" t="s">
        <v>64</v>
      </c>
      <c r="D13" s="143"/>
      <c r="E13" s="441"/>
      <c r="F13" s="673" t="s">
        <v>20</v>
      </c>
      <c r="G13" s="441">
        <f>G6+G9+G10+G11+G12</f>
        <v>540</v>
      </c>
      <c r="H13" s="159"/>
      <c r="I13" s="58">
        <f t="shared" ref="I13:Y13" si="0">I6+I9+I10+I11+I12</f>
        <v>23.790000000000003</v>
      </c>
      <c r="J13" s="59">
        <f t="shared" si="0"/>
        <v>29.762</v>
      </c>
      <c r="K13" s="100">
        <f t="shared" si="0"/>
        <v>90.921999999999997</v>
      </c>
      <c r="L13" s="765">
        <f t="shared" si="0"/>
        <v>734.11</v>
      </c>
      <c r="M13" s="58">
        <f t="shared" si="0"/>
        <v>0.308</v>
      </c>
      <c r="N13" s="59">
        <f t="shared" si="0"/>
        <v>0.14499999999999999</v>
      </c>
      <c r="O13" s="59">
        <f t="shared" si="0"/>
        <v>14.159999999999998</v>
      </c>
      <c r="P13" s="59">
        <f t="shared" si="0"/>
        <v>21</v>
      </c>
      <c r="Q13" s="100">
        <f t="shared" si="0"/>
        <v>3.5999999999999997E-2</v>
      </c>
      <c r="R13" s="271">
        <f t="shared" si="0"/>
        <v>95.289999999999992</v>
      </c>
      <c r="S13" s="59">
        <f t="shared" si="0"/>
        <v>302.97000000000003</v>
      </c>
      <c r="T13" s="59">
        <f t="shared" si="0"/>
        <v>84.649999999999991</v>
      </c>
      <c r="U13" s="59">
        <f t="shared" si="0"/>
        <v>5.51</v>
      </c>
      <c r="V13" s="59">
        <f t="shared" si="0"/>
        <v>330.90800000000002</v>
      </c>
      <c r="W13" s="59">
        <f t="shared" si="0"/>
        <v>5.0000000000000001E-3</v>
      </c>
      <c r="X13" s="59">
        <f t="shared" si="0"/>
        <v>1.1200000000000002E-2</v>
      </c>
      <c r="Y13" s="60">
        <f t="shared" si="0"/>
        <v>3.1E-2</v>
      </c>
      <c r="Z13" s="34"/>
    </row>
    <row r="14" spans="2:26" s="16" customFormat="1" ht="39" customHeight="1" x14ac:dyDescent="0.3">
      <c r="B14" s="577"/>
      <c r="C14" s="646" t="s">
        <v>66</v>
      </c>
      <c r="D14" s="144"/>
      <c r="E14" s="163"/>
      <c r="F14" s="674" t="s">
        <v>20</v>
      </c>
      <c r="G14" s="163">
        <f>G6+G7+G8+G10+G11+G12</f>
        <v>570</v>
      </c>
      <c r="H14" s="160"/>
      <c r="I14" s="64">
        <f t="shared" ref="I14:Y14" si="1">I6+I7+I8+I10+I11+I12</f>
        <v>31.41</v>
      </c>
      <c r="J14" s="65">
        <f t="shared" si="1"/>
        <v>26.250000000000004</v>
      </c>
      <c r="K14" s="411">
        <f t="shared" si="1"/>
        <v>103.69000000000001</v>
      </c>
      <c r="L14" s="766">
        <f t="shared" si="1"/>
        <v>782.69</v>
      </c>
      <c r="M14" s="64">
        <f t="shared" si="1"/>
        <v>0.28000000000000003</v>
      </c>
      <c r="N14" s="65">
        <f t="shared" si="1"/>
        <v>0.19</v>
      </c>
      <c r="O14" s="65">
        <f t="shared" si="1"/>
        <v>14.93</v>
      </c>
      <c r="P14" s="65">
        <f t="shared" si="1"/>
        <v>30</v>
      </c>
      <c r="Q14" s="411">
        <f t="shared" si="1"/>
        <v>0.11</v>
      </c>
      <c r="R14" s="216">
        <f t="shared" si="1"/>
        <v>98.939999999999984</v>
      </c>
      <c r="S14" s="65">
        <f t="shared" si="1"/>
        <v>417.17999999999995</v>
      </c>
      <c r="T14" s="65">
        <f t="shared" si="1"/>
        <v>113.5</v>
      </c>
      <c r="U14" s="65">
        <f t="shared" si="1"/>
        <v>7.77</v>
      </c>
      <c r="V14" s="65">
        <f t="shared" si="1"/>
        <v>451.86</v>
      </c>
      <c r="W14" s="65">
        <f t="shared" si="1"/>
        <v>9.7000000000000003E-3</v>
      </c>
      <c r="X14" s="65">
        <f t="shared" si="1"/>
        <v>4.5500000000000002E-3</v>
      </c>
      <c r="Y14" s="98">
        <f t="shared" si="1"/>
        <v>6.9999999999999993E-2</v>
      </c>
      <c r="Z14" s="34"/>
    </row>
    <row r="15" spans="2:26" s="16" customFormat="1" ht="39" customHeight="1" x14ac:dyDescent="0.3">
      <c r="B15" s="577"/>
      <c r="C15" s="645" t="s">
        <v>64</v>
      </c>
      <c r="D15" s="143"/>
      <c r="E15" s="441"/>
      <c r="F15" s="673" t="s">
        <v>21</v>
      </c>
      <c r="G15" s="396"/>
      <c r="H15" s="159"/>
      <c r="I15" s="52"/>
      <c r="J15" s="22"/>
      <c r="K15" s="99"/>
      <c r="L15" s="767">
        <f>L13/23.5</f>
        <v>31.238723404255321</v>
      </c>
      <c r="M15" s="52"/>
      <c r="N15" s="22"/>
      <c r="O15" s="22"/>
      <c r="P15" s="22"/>
      <c r="Q15" s="99"/>
      <c r="R15" s="177"/>
      <c r="S15" s="22"/>
      <c r="T15" s="22"/>
      <c r="U15" s="22"/>
      <c r="V15" s="22"/>
      <c r="W15" s="22"/>
      <c r="X15" s="22"/>
      <c r="Y15" s="61"/>
      <c r="Z15" s="34"/>
    </row>
    <row r="16" spans="2:26" s="16" customFormat="1" ht="39" customHeight="1" thickBot="1" x14ac:dyDescent="0.35">
      <c r="B16" s="577"/>
      <c r="C16" s="651" t="s">
        <v>66</v>
      </c>
      <c r="D16" s="145"/>
      <c r="E16" s="490"/>
      <c r="F16" s="675" t="s">
        <v>21</v>
      </c>
      <c r="G16" s="490"/>
      <c r="H16" s="162"/>
      <c r="I16" s="643"/>
      <c r="J16" s="369"/>
      <c r="K16" s="400"/>
      <c r="L16" s="768">
        <f>L14/23.5</f>
        <v>33.305957446808513</v>
      </c>
      <c r="M16" s="643"/>
      <c r="N16" s="369"/>
      <c r="O16" s="369"/>
      <c r="P16" s="369"/>
      <c r="Q16" s="400"/>
      <c r="R16" s="368"/>
      <c r="S16" s="369"/>
      <c r="T16" s="369"/>
      <c r="U16" s="369"/>
      <c r="V16" s="369"/>
      <c r="W16" s="369"/>
      <c r="X16" s="369"/>
      <c r="Y16" s="370"/>
      <c r="Z16" s="34"/>
    </row>
    <row r="17" spans="2:26" s="16" customFormat="1" ht="39" customHeight="1" x14ac:dyDescent="0.3">
      <c r="B17" s="576" t="s">
        <v>6</v>
      </c>
      <c r="C17" s="196"/>
      <c r="D17" s="133">
        <v>24</v>
      </c>
      <c r="E17" s="133" t="s">
        <v>7</v>
      </c>
      <c r="F17" s="748" t="s">
        <v>91</v>
      </c>
      <c r="G17" s="133">
        <v>150</v>
      </c>
      <c r="H17" s="570"/>
      <c r="I17" s="292">
        <v>0.6</v>
      </c>
      <c r="J17" s="49">
        <v>0</v>
      </c>
      <c r="K17" s="50">
        <v>16.95</v>
      </c>
      <c r="L17" s="386">
        <v>69</v>
      </c>
      <c r="M17" s="292">
        <v>0.01</v>
      </c>
      <c r="N17" s="49">
        <v>0.03</v>
      </c>
      <c r="O17" s="49">
        <v>19.5</v>
      </c>
      <c r="P17" s="49">
        <v>0</v>
      </c>
      <c r="Q17" s="331">
        <v>0</v>
      </c>
      <c r="R17" s="292">
        <v>24</v>
      </c>
      <c r="S17" s="49">
        <v>16.5</v>
      </c>
      <c r="T17" s="49">
        <v>13.5</v>
      </c>
      <c r="U17" s="49">
        <v>3.3</v>
      </c>
      <c r="V17" s="49">
        <v>417</v>
      </c>
      <c r="W17" s="49">
        <v>3.0000000000000001E-3</v>
      </c>
      <c r="X17" s="49">
        <v>5.0000000000000001E-4</v>
      </c>
      <c r="Y17" s="50">
        <v>1.4999999999999999E-2</v>
      </c>
      <c r="Z17" s="34"/>
    </row>
    <row r="18" spans="2:26" s="16" customFormat="1" ht="39" customHeight="1" x14ac:dyDescent="0.3">
      <c r="B18" s="577"/>
      <c r="C18" s="115"/>
      <c r="D18" s="115">
        <v>40</v>
      </c>
      <c r="E18" s="115" t="s">
        <v>163</v>
      </c>
      <c r="F18" s="250" t="s">
        <v>164</v>
      </c>
      <c r="G18" s="206">
        <v>200</v>
      </c>
      <c r="H18" s="34"/>
      <c r="I18" s="178">
        <v>4.9400000000000004</v>
      </c>
      <c r="J18" s="76">
        <v>4.7</v>
      </c>
      <c r="K18" s="186">
        <v>13.19</v>
      </c>
      <c r="L18" s="324">
        <v>114.69</v>
      </c>
      <c r="M18" s="220">
        <v>0.04</v>
      </c>
      <c r="N18" s="76">
        <v>0.05</v>
      </c>
      <c r="O18" s="76">
        <v>3.38</v>
      </c>
      <c r="P18" s="76">
        <v>140</v>
      </c>
      <c r="Q18" s="77">
        <v>0</v>
      </c>
      <c r="R18" s="220">
        <v>16.55</v>
      </c>
      <c r="S18" s="76">
        <v>61</v>
      </c>
      <c r="T18" s="76">
        <v>18.53</v>
      </c>
      <c r="U18" s="76">
        <v>0.74</v>
      </c>
      <c r="V18" s="76">
        <v>155.46</v>
      </c>
      <c r="W18" s="76">
        <v>2.2799999999999999E-3</v>
      </c>
      <c r="X18" s="76">
        <v>2.15E-3</v>
      </c>
      <c r="Y18" s="186">
        <v>0.04</v>
      </c>
      <c r="Z18" s="34"/>
    </row>
    <row r="19" spans="2:26" s="16" customFormat="1" ht="39" customHeight="1" x14ac:dyDescent="0.3">
      <c r="B19" s="580"/>
      <c r="C19" s="627"/>
      <c r="D19" s="115">
        <v>152</v>
      </c>
      <c r="E19" s="115" t="s">
        <v>73</v>
      </c>
      <c r="F19" s="154" t="s">
        <v>143</v>
      </c>
      <c r="G19" s="206">
        <v>90</v>
      </c>
      <c r="H19" s="91"/>
      <c r="I19" s="325">
        <v>17.25</v>
      </c>
      <c r="J19" s="83">
        <v>14.98</v>
      </c>
      <c r="K19" s="88">
        <v>7.87</v>
      </c>
      <c r="L19" s="387">
        <v>235.78</v>
      </c>
      <c r="M19" s="325">
        <v>7.0000000000000007E-2</v>
      </c>
      <c r="N19" s="83">
        <v>0.12</v>
      </c>
      <c r="O19" s="83">
        <v>0.81</v>
      </c>
      <c r="P19" s="83">
        <v>10</v>
      </c>
      <c r="Q19" s="84">
        <v>0.02</v>
      </c>
      <c r="R19" s="325">
        <v>24.88</v>
      </c>
      <c r="S19" s="83">
        <v>155.37</v>
      </c>
      <c r="T19" s="83">
        <v>19.91</v>
      </c>
      <c r="U19" s="83">
        <v>1.72</v>
      </c>
      <c r="V19" s="83">
        <v>234.74</v>
      </c>
      <c r="W19" s="83">
        <v>5.0000000000000001E-3</v>
      </c>
      <c r="X19" s="83">
        <v>8.9999999999999998E-4</v>
      </c>
      <c r="Y19" s="88">
        <v>0.08</v>
      </c>
      <c r="Z19" s="34"/>
    </row>
    <row r="20" spans="2:26" s="16" customFormat="1" ht="48" customHeight="1" x14ac:dyDescent="0.3">
      <c r="B20" s="580"/>
      <c r="C20" s="140" t="s">
        <v>104</v>
      </c>
      <c r="D20" s="504">
        <v>22</v>
      </c>
      <c r="E20" s="144" t="s">
        <v>57</v>
      </c>
      <c r="F20" s="459" t="s">
        <v>176</v>
      </c>
      <c r="G20" s="144">
        <v>150</v>
      </c>
      <c r="H20" s="160"/>
      <c r="I20" s="711">
        <v>2.4</v>
      </c>
      <c r="J20" s="56">
        <v>6.9</v>
      </c>
      <c r="K20" s="57">
        <v>14.1</v>
      </c>
      <c r="L20" s="764">
        <v>128.85</v>
      </c>
      <c r="M20" s="711">
        <v>0.09</v>
      </c>
      <c r="N20" s="711">
        <v>7.0000000000000001E-3</v>
      </c>
      <c r="O20" s="56">
        <v>21.27</v>
      </c>
      <c r="P20" s="56">
        <v>420</v>
      </c>
      <c r="Q20" s="57">
        <v>6.0000000000000001E-3</v>
      </c>
      <c r="R20" s="289">
        <v>47.33</v>
      </c>
      <c r="S20" s="56">
        <v>66.89</v>
      </c>
      <c r="T20" s="56">
        <v>29.4</v>
      </c>
      <c r="U20" s="56">
        <v>1.08</v>
      </c>
      <c r="V20" s="56">
        <v>35.24</v>
      </c>
      <c r="W20" s="56">
        <v>5.3E-3</v>
      </c>
      <c r="X20" s="56">
        <v>4.0000000000000002E-4</v>
      </c>
      <c r="Y20" s="71">
        <v>0.03</v>
      </c>
      <c r="Z20" s="34"/>
    </row>
    <row r="21" spans="2:26" s="16" customFormat="1" ht="39" customHeight="1" x14ac:dyDescent="0.3">
      <c r="B21" s="580"/>
      <c r="C21" s="309"/>
      <c r="D21" s="115">
        <v>114</v>
      </c>
      <c r="E21" s="115" t="s">
        <v>41</v>
      </c>
      <c r="F21" s="250" t="s">
        <v>47</v>
      </c>
      <c r="G21" s="206">
        <v>200</v>
      </c>
      <c r="H21" s="91"/>
      <c r="I21" s="242">
        <v>0.2</v>
      </c>
      <c r="J21" s="20">
        <v>0</v>
      </c>
      <c r="K21" s="46">
        <v>11</v>
      </c>
      <c r="L21" s="241">
        <v>44.8</v>
      </c>
      <c r="M21" s="242">
        <v>0</v>
      </c>
      <c r="N21" s="20">
        <v>0</v>
      </c>
      <c r="O21" s="20">
        <v>0.08</v>
      </c>
      <c r="P21" s="20">
        <v>0</v>
      </c>
      <c r="Q21" s="21">
        <v>0</v>
      </c>
      <c r="R21" s="242">
        <v>13.56</v>
      </c>
      <c r="S21" s="20">
        <v>7.66</v>
      </c>
      <c r="T21" s="20">
        <v>4.08</v>
      </c>
      <c r="U21" s="20">
        <v>0.8</v>
      </c>
      <c r="V21" s="20">
        <v>0.68</v>
      </c>
      <c r="W21" s="20">
        <v>0</v>
      </c>
      <c r="X21" s="20">
        <v>0</v>
      </c>
      <c r="Y21" s="46">
        <v>0</v>
      </c>
      <c r="Z21" s="34"/>
    </row>
    <row r="22" spans="2:26" s="16" customFormat="1" ht="29.25" customHeight="1" x14ac:dyDescent="0.3">
      <c r="B22" s="580"/>
      <c r="C22" s="309"/>
      <c r="D22" s="189">
        <v>119</v>
      </c>
      <c r="E22" s="115" t="s">
        <v>13</v>
      </c>
      <c r="F22" s="188" t="s">
        <v>50</v>
      </c>
      <c r="G22" s="114">
        <v>30</v>
      </c>
      <c r="H22" s="229"/>
      <c r="I22" s="214">
        <v>2.13</v>
      </c>
      <c r="J22" s="15">
        <v>0.21</v>
      </c>
      <c r="K22" s="39">
        <v>13.26</v>
      </c>
      <c r="L22" s="222">
        <v>72</v>
      </c>
      <c r="M22" s="214">
        <v>0.03</v>
      </c>
      <c r="N22" s="15">
        <v>0.01</v>
      </c>
      <c r="O22" s="15">
        <v>0</v>
      </c>
      <c r="P22" s="15">
        <v>0</v>
      </c>
      <c r="Q22" s="18">
        <v>0</v>
      </c>
      <c r="R22" s="214">
        <v>11.1</v>
      </c>
      <c r="S22" s="15">
        <v>65.400000000000006</v>
      </c>
      <c r="T22" s="15">
        <v>19.5</v>
      </c>
      <c r="U22" s="15">
        <v>0.84</v>
      </c>
      <c r="V22" s="15">
        <v>27.9</v>
      </c>
      <c r="W22" s="15">
        <v>1E-3</v>
      </c>
      <c r="X22" s="15">
        <v>2E-3</v>
      </c>
      <c r="Y22" s="43">
        <v>0</v>
      </c>
    </row>
    <row r="23" spans="2:26" s="16" customFormat="1" ht="39" customHeight="1" x14ac:dyDescent="0.3">
      <c r="B23" s="580"/>
      <c r="C23" s="309"/>
      <c r="D23" s="115">
        <v>120</v>
      </c>
      <c r="E23" s="115" t="s">
        <v>14</v>
      </c>
      <c r="F23" s="188" t="s">
        <v>43</v>
      </c>
      <c r="G23" s="147">
        <v>25</v>
      </c>
      <c r="H23" s="599"/>
      <c r="I23" s="242">
        <v>1.42</v>
      </c>
      <c r="J23" s="20">
        <v>0.27</v>
      </c>
      <c r="K23" s="21">
        <v>9.3000000000000007</v>
      </c>
      <c r="L23" s="240">
        <v>45.32</v>
      </c>
      <c r="M23" s="19">
        <v>0.02</v>
      </c>
      <c r="N23" s="20">
        <v>0.03</v>
      </c>
      <c r="O23" s="20">
        <v>0.1</v>
      </c>
      <c r="P23" s="20">
        <v>0</v>
      </c>
      <c r="Q23" s="21">
        <v>0</v>
      </c>
      <c r="R23" s="242">
        <v>8.5</v>
      </c>
      <c r="S23" s="20">
        <v>30</v>
      </c>
      <c r="T23" s="20">
        <v>10.25</v>
      </c>
      <c r="U23" s="20">
        <v>0.56999999999999995</v>
      </c>
      <c r="V23" s="20">
        <v>91.87</v>
      </c>
      <c r="W23" s="20">
        <v>2.5000000000000001E-3</v>
      </c>
      <c r="X23" s="20">
        <v>2.5000000000000001E-3</v>
      </c>
      <c r="Y23" s="46">
        <v>0.02</v>
      </c>
    </row>
    <row r="24" spans="2:26" s="16" customFormat="1" ht="39" customHeight="1" x14ac:dyDescent="0.3">
      <c r="B24" s="580"/>
      <c r="C24" s="646" t="s">
        <v>66</v>
      </c>
      <c r="D24" s="144"/>
      <c r="E24" s="163"/>
      <c r="F24" s="674" t="s">
        <v>20</v>
      </c>
      <c r="G24" s="163">
        <f>G17+G18+G19+G20+G21+G22+G23</f>
        <v>845</v>
      </c>
      <c r="H24" s="160"/>
      <c r="I24" s="64">
        <f t="shared" ref="I24:Y24" si="2">I17+I18+I19+I20+I21+I22+I23</f>
        <v>28.939999999999998</v>
      </c>
      <c r="J24" s="65">
        <f t="shared" si="2"/>
        <v>27.06</v>
      </c>
      <c r="K24" s="411">
        <f t="shared" si="2"/>
        <v>85.67</v>
      </c>
      <c r="L24" s="766">
        <f t="shared" si="2"/>
        <v>710.44</v>
      </c>
      <c r="M24" s="64">
        <f t="shared" si="2"/>
        <v>0.26</v>
      </c>
      <c r="N24" s="65">
        <f t="shared" si="2"/>
        <v>0.24700000000000003</v>
      </c>
      <c r="O24" s="65">
        <f t="shared" si="2"/>
        <v>45.139999999999993</v>
      </c>
      <c r="P24" s="65">
        <f t="shared" si="2"/>
        <v>570</v>
      </c>
      <c r="Q24" s="411">
        <f t="shared" si="2"/>
        <v>2.6000000000000002E-2</v>
      </c>
      <c r="R24" s="216">
        <f t="shared" si="2"/>
        <v>145.91999999999999</v>
      </c>
      <c r="S24" s="65">
        <f t="shared" si="2"/>
        <v>402.82000000000005</v>
      </c>
      <c r="T24" s="65">
        <f t="shared" si="2"/>
        <v>115.17</v>
      </c>
      <c r="U24" s="65">
        <f t="shared" si="2"/>
        <v>9.0500000000000007</v>
      </c>
      <c r="V24" s="65">
        <f t="shared" si="2"/>
        <v>962.89</v>
      </c>
      <c r="W24" s="65">
        <f t="shared" si="2"/>
        <v>1.908E-2</v>
      </c>
      <c r="X24" s="65">
        <f t="shared" si="2"/>
        <v>8.4500000000000009E-3</v>
      </c>
      <c r="Y24" s="98">
        <f t="shared" si="2"/>
        <v>0.185</v>
      </c>
    </row>
    <row r="25" spans="2:26" s="16" customFormat="1" ht="39" customHeight="1" thickBot="1" x14ac:dyDescent="0.35">
      <c r="B25" s="581"/>
      <c r="C25" s="651" t="s">
        <v>66</v>
      </c>
      <c r="D25" s="145"/>
      <c r="E25" s="490"/>
      <c r="F25" s="675" t="s">
        <v>21</v>
      </c>
      <c r="G25" s="490"/>
      <c r="H25" s="162"/>
      <c r="I25" s="643"/>
      <c r="J25" s="369"/>
      <c r="K25" s="400"/>
      <c r="L25" s="768">
        <f>L24/23.5</f>
        <v>30.231489361702131</v>
      </c>
      <c r="M25" s="643"/>
      <c r="N25" s="369"/>
      <c r="O25" s="369"/>
      <c r="P25" s="369"/>
      <c r="Q25" s="400"/>
      <c r="R25" s="368"/>
      <c r="S25" s="369"/>
      <c r="T25" s="369"/>
      <c r="U25" s="369"/>
      <c r="V25" s="369"/>
      <c r="W25" s="369"/>
      <c r="X25" s="369"/>
      <c r="Y25" s="370"/>
    </row>
    <row r="26" spans="2:26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6" ht="18" x14ac:dyDescent="0.3">
      <c r="E27" s="11"/>
      <c r="F27" s="25"/>
      <c r="G27" s="26"/>
      <c r="H27" s="11"/>
      <c r="I27" s="11"/>
      <c r="J27" s="11"/>
      <c r="K27" s="11"/>
    </row>
    <row r="28" spans="2:26" ht="15.6" x14ac:dyDescent="0.3">
      <c r="B28" s="573" t="s">
        <v>58</v>
      </c>
      <c r="C28" s="617"/>
      <c r="D28" s="583"/>
      <c r="E28" s="583"/>
    </row>
    <row r="29" spans="2:26" ht="15.6" x14ac:dyDescent="0.3">
      <c r="B29" s="574" t="s">
        <v>59</v>
      </c>
      <c r="C29" s="618"/>
      <c r="D29" s="584"/>
      <c r="E29" s="584"/>
    </row>
    <row r="35" spans="5:11" x14ac:dyDescent="0.3">
      <c r="E35" s="11"/>
      <c r="F35" s="11"/>
      <c r="G35" s="11"/>
      <c r="H35" s="11"/>
      <c r="I35" s="11"/>
      <c r="J35" s="11"/>
      <c r="K35" s="11"/>
    </row>
  </sheetData>
  <mergeCells count="11">
    <mergeCell ref="M4:Q4"/>
    <mergeCell ref="R4:Y4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8"/>
  <sheetViews>
    <sheetView zoomScale="60" zoomScaleNormal="60" workbookViewId="0">
      <selection activeCell="H18" sqref="H18"/>
    </sheetView>
  </sheetViews>
  <sheetFormatPr defaultRowHeight="14.4" x14ac:dyDescent="0.3"/>
  <cols>
    <col min="2" max="3" width="19.6640625" customWidth="1"/>
    <col min="4" max="4" width="16.1093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2.109375" customWidth="1"/>
    <col min="13" max="13" width="11.33203125" customWidth="1"/>
    <col min="16" max="16" width="10.44140625" customWidth="1"/>
    <col min="24" max="24" width="13.6640625" customWidth="1"/>
  </cols>
  <sheetData>
    <row r="2" spans="2:25" ht="22.8" x14ac:dyDescent="0.4">
      <c r="B2" s="547" t="s">
        <v>1</v>
      </c>
      <c r="C2" s="547"/>
      <c r="D2" s="548"/>
      <c r="E2" s="547" t="s">
        <v>3</v>
      </c>
      <c r="F2" s="547"/>
      <c r="G2" s="549" t="s">
        <v>2</v>
      </c>
      <c r="H2" s="575">
        <v>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2" t="s">
        <v>0</v>
      </c>
      <c r="C4" s="842"/>
      <c r="D4" s="845" t="s">
        <v>134</v>
      </c>
      <c r="E4" s="842" t="s">
        <v>37</v>
      </c>
      <c r="F4" s="844" t="s">
        <v>36</v>
      </c>
      <c r="G4" s="844" t="s">
        <v>25</v>
      </c>
      <c r="H4" s="844" t="s">
        <v>35</v>
      </c>
      <c r="I4" s="848" t="s">
        <v>22</v>
      </c>
      <c r="J4" s="849"/>
      <c r="K4" s="850"/>
      <c r="L4" s="845" t="s">
        <v>135</v>
      </c>
      <c r="M4" s="835" t="s">
        <v>23</v>
      </c>
      <c r="N4" s="836"/>
      <c r="O4" s="837"/>
      <c r="P4" s="837"/>
      <c r="Q4" s="838"/>
      <c r="R4" s="848" t="s">
        <v>24</v>
      </c>
      <c r="S4" s="851"/>
      <c r="T4" s="851"/>
      <c r="U4" s="851"/>
      <c r="V4" s="851"/>
      <c r="W4" s="851"/>
      <c r="X4" s="851"/>
      <c r="Y4" s="852"/>
    </row>
    <row r="5" spans="2:25" s="16" customFormat="1" ht="31.8" thickBot="1" x14ac:dyDescent="0.35">
      <c r="B5" s="843"/>
      <c r="C5" s="843"/>
      <c r="D5" s="853"/>
      <c r="E5" s="847"/>
      <c r="F5" s="847"/>
      <c r="G5" s="843"/>
      <c r="H5" s="843"/>
      <c r="I5" s="414" t="s">
        <v>26</v>
      </c>
      <c r="J5" s="656" t="s">
        <v>27</v>
      </c>
      <c r="K5" s="414" t="s">
        <v>28</v>
      </c>
      <c r="L5" s="846"/>
      <c r="M5" s="424" t="s">
        <v>29</v>
      </c>
      <c r="N5" s="424" t="s">
        <v>93</v>
      </c>
      <c r="O5" s="424" t="s">
        <v>30</v>
      </c>
      <c r="P5" s="431" t="s">
        <v>94</v>
      </c>
      <c r="Q5" s="424" t="s">
        <v>95</v>
      </c>
      <c r="R5" s="424" t="s">
        <v>31</v>
      </c>
      <c r="S5" s="424" t="s">
        <v>32</v>
      </c>
      <c r="T5" s="424" t="s">
        <v>33</v>
      </c>
      <c r="U5" s="424" t="s">
        <v>34</v>
      </c>
      <c r="V5" s="424" t="s">
        <v>96</v>
      </c>
      <c r="W5" s="424" t="s">
        <v>97</v>
      </c>
      <c r="X5" s="424" t="s">
        <v>98</v>
      </c>
      <c r="Y5" s="656" t="s">
        <v>99</v>
      </c>
    </row>
    <row r="6" spans="2:25" s="16" customFormat="1" ht="37.5" customHeight="1" x14ac:dyDescent="0.3">
      <c r="B6" s="609" t="s">
        <v>5</v>
      </c>
      <c r="C6" s="147"/>
      <c r="D6" s="565">
        <v>135</v>
      </c>
      <c r="E6" s="565" t="s">
        <v>19</v>
      </c>
      <c r="F6" s="716" t="s">
        <v>142</v>
      </c>
      <c r="G6" s="717">
        <v>60</v>
      </c>
      <c r="H6" s="565"/>
      <c r="I6" s="292">
        <v>1.2</v>
      </c>
      <c r="J6" s="49">
        <v>5.4</v>
      </c>
      <c r="K6" s="50">
        <v>5.16</v>
      </c>
      <c r="L6" s="718">
        <v>73.2</v>
      </c>
      <c r="M6" s="293">
        <v>0.01</v>
      </c>
      <c r="N6" s="293">
        <v>0.03</v>
      </c>
      <c r="O6" s="49">
        <v>4.2</v>
      </c>
      <c r="P6" s="49">
        <v>90</v>
      </c>
      <c r="Q6" s="331">
        <v>0</v>
      </c>
      <c r="R6" s="292">
        <v>24.6</v>
      </c>
      <c r="S6" s="49">
        <v>40.200000000000003</v>
      </c>
      <c r="T6" s="49">
        <v>21</v>
      </c>
      <c r="U6" s="49">
        <v>4.2</v>
      </c>
      <c r="V6" s="49">
        <v>189</v>
      </c>
      <c r="W6" s="49">
        <v>0</v>
      </c>
      <c r="X6" s="49">
        <v>0</v>
      </c>
      <c r="Y6" s="50">
        <v>0</v>
      </c>
    </row>
    <row r="7" spans="2:25" s="16" customFormat="1" ht="37.5" customHeight="1" x14ac:dyDescent="0.3">
      <c r="B7" s="585"/>
      <c r="C7" s="792" t="s">
        <v>64</v>
      </c>
      <c r="D7" s="441">
        <v>152</v>
      </c>
      <c r="E7" s="441" t="s">
        <v>73</v>
      </c>
      <c r="F7" s="568" t="s">
        <v>143</v>
      </c>
      <c r="G7" s="795">
        <v>90</v>
      </c>
      <c r="H7" s="143"/>
      <c r="I7" s="219">
        <v>17.25</v>
      </c>
      <c r="J7" s="54">
        <v>14.98</v>
      </c>
      <c r="K7" s="70">
        <v>7.87</v>
      </c>
      <c r="L7" s="218">
        <v>235.78</v>
      </c>
      <c r="M7" s="53">
        <v>7.0000000000000007E-2</v>
      </c>
      <c r="N7" s="54">
        <v>0.12</v>
      </c>
      <c r="O7" s="54">
        <v>0.81</v>
      </c>
      <c r="P7" s="54">
        <v>10</v>
      </c>
      <c r="Q7" s="55">
        <v>0.02</v>
      </c>
      <c r="R7" s="219">
        <v>24.88</v>
      </c>
      <c r="S7" s="54">
        <v>155.37</v>
      </c>
      <c r="T7" s="54">
        <v>19.91</v>
      </c>
      <c r="U7" s="54">
        <v>1.72</v>
      </c>
      <c r="V7" s="54">
        <v>234.74</v>
      </c>
      <c r="W7" s="54">
        <v>5.0000000000000001E-3</v>
      </c>
      <c r="X7" s="54">
        <v>8.9999999999999998E-4</v>
      </c>
      <c r="Y7" s="70">
        <v>0.08</v>
      </c>
    </row>
    <row r="8" spans="2:25" s="16" customFormat="1" ht="37.5" customHeight="1" x14ac:dyDescent="0.3">
      <c r="B8" s="585"/>
      <c r="C8" s="633" t="s">
        <v>64</v>
      </c>
      <c r="D8" s="441">
        <v>50</v>
      </c>
      <c r="E8" s="441" t="s">
        <v>57</v>
      </c>
      <c r="F8" s="640" t="s">
        <v>80</v>
      </c>
      <c r="G8" s="415">
        <v>150</v>
      </c>
      <c r="H8" s="441"/>
      <c r="I8" s="644">
        <v>3.3</v>
      </c>
      <c r="J8" s="641">
        <v>7.8</v>
      </c>
      <c r="K8" s="776">
        <v>22.35</v>
      </c>
      <c r="L8" s="642">
        <v>173.1</v>
      </c>
      <c r="M8" s="58">
        <v>0.14000000000000001</v>
      </c>
      <c r="N8" s="58">
        <v>0.12</v>
      </c>
      <c r="O8" s="59">
        <v>18.149999999999999</v>
      </c>
      <c r="P8" s="59">
        <v>21.6</v>
      </c>
      <c r="Q8" s="100">
        <v>0.1</v>
      </c>
      <c r="R8" s="271">
        <v>36.36</v>
      </c>
      <c r="S8" s="59">
        <v>85.5</v>
      </c>
      <c r="T8" s="59">
        <v>27.8</v>
      </c>
      <c r="U8" s="59">
        <v>1.1399999999999999</v>
      </c>
      <c r="V8" s="59">
        <v>701.4</v>
      </c>
      <c r="W8" s="59">
        <v>8.0000000000000002E-3</v>
      </c>
      <c r="X8" s="59">
        <v>2E-3</v>
      </c>
      <c r="Y8" s="60">
        <v>4.2000000000000003E-2</v>
      </c>
    </row>
    <row r="9" spans="2:25" s="16" customFormat="1" ht="37.5" customHeight="1" x14ac:dyDescent="0.3">
      <c r="B9" s="585"/>
      <c r="C9" s="791" t="s">
        <v>65</v>
      </c>
      <c r="D9" s="163">
        <v>86</v>
      </c>
      <c r="E9" s="163" t="s">
        <v>55</v>
      </c>
      <c r="F9" s="826" t="s">
        <v>169</v>
      </c>
      <c r="G9" s="504">
        <v>240</v>
      </c>
      <c r="H9" s="144"/>
      <c r="I9" s="827">
        <v>18.71</v>
      </c>
      <c r="J9" s="828">
        <v>29.05</v>
      </c>
      <c r="K9" s="829">
        <v>24.59</v>
      </c>
      <c r="L9" s="830">
        <v>437.02</v>
      </c>
      <c r="M9" s="64">
        <v>0.56000000000000005</v>
      </c>
      <c r="N9" s="64">
        <v>0.22</v>
      </c>
      <c r="O9" s="65">
        <v>13.9</v>
      </c>
      <c r="P9" s="65">
        <v>10</v>
      </c>
      <c r="Q9" s="411">
        <v>0.38</v>
      </c>
      <c r="R9" s="216">
        <v>32.22</v>
      </c>
      <c r="S9" s="65">
        <v>243.01</v>
      </c>
      <c r="T9" s="65">
        <v>58.5</v>
      </c>
      <c r="U9" s="65">
        <v>3.13</v>
      </c>
      <c r="V9" s="65">
        <v>1028.08</v>
      </c>
      <c r="W9" s="65">
        <v>7.62E-3</v>
      </c>
      <c r="X9" s="65">
        <v>1.7729999999999999E-2</v>
      </c>
      <c r="Y9" s="98">
        <v>0.04</v>
      </c>
    </row>
    <row r="10" spans="2:25" s="16" customFormat="1" ht="37.5" customHeight="1" x14ac:dyDescent="0.3">
      <c r="B10" s="585"/>
      <c r="C10" s="793"/>
      <c r="D10" s="147">
        <v>98</v>
      </c>
      <c r="E10" s="148" t="s">
        <v>17</v>
      </c>
      <c r="F10" s="306" t="s">
        <v>16</v>
      </c>
      <c r="G10" s="541">
        <v>200</v>
      </c>
      <c r="H10" s="112"/>
      <c r="I10" s="242">
        <v>0.4</v>
      </c>
      <c r="J10" s="20">
        <v>0</v>
      </c>
      <c r="K10" s="46">
        <v>27</v>
      </c>
      <c r="L10" s="750">
        <v>59.48</v>
      </c>
      <c r="M10" s="242">
        <v>0</v>
      </c>
      <c r="N10" s="19">
        <v>0</v>
      </c>
      <c r="O10" s="20">
        <v>1.4</v>
      </c>
      <c r="P10" s="20">
        <v>0</v>
      </c>
      <c r="Q10" s="46">
        <v>0</v>
      </c>
      <c r="R10" s="242">
        <v>0.21</v>
      </c>
      <c r="S10" s="20">
        <v>0</v>
      </c>
      <c r="T10" s="20">
        <v>0</v>
      </c>
      <c r="U10" s="20">
        <v>0.02</v>
      </c>
      <c r="V10" s="20">
        <v>0.2</v>
      </c>
      <c r="W10" s="20">
        <v>0</v>
      </c>
      <c r="X10" s="20">
        <v>0</v>
      </c>
      <c r="Y10" s="46">
        <v>0</v>
      </c>
    </row>
    <row r="11" spans="2:25" s="16" customFormat="1" ht="37.5" customHeight="1" x14ac:dyDescent="0.3">
      <c r="B11" s="585"/>
      <c r="C11" s="793"/>
      <c r="D11" s="253">
        <v>119</v>
      </c>
      <c r="E11" s="148" t="s">
        <v>13</v>
      </c>
      <c r="F11" s="569" t="s">
        <v>50</v>
      </c>
      <c r="G11" s="541">
        <v>20</v>
      </c>
      <c r="H11" s="112"/>
      <c r="I11" s="214">
        <v>1.4</v>
      </c>
      <c r="J11" s="15">
        <v>0.14000000000000001</v>
      </c>
      <c r="K11" s="39">
        <v>8.8000000000000007</v>
      </c>
      <c r="L11" s="166">
        <v>48</v>
      </c>
      <c r="M11" s="17">
        <v>0.02</v>
      </c>
      <c r="N11" s="15">
        <v>6.0000000000000001E-3</v>
      </c>
      <c r="O11" s="15">
        <v>0</v>
      </c>
      <c r="P11" s="15">
        <v>0</v>
      </c>
      <c r="Q11" s="18">
        <v>0</v>
      </c>
      <c r="R11" s="214">
        <v>7.4</v>
      </c>
      <c r="S11" s="15">
        <v>43.6</v>
      </c>
      <c r="T11" s="15">
        <v>13</v>
      </c>
      <c r="U11" s="15">
        <v>0.56000000000000005</v>
      </c>
      <c r="V11" s="15">
        <v>18.600000000000001</v>
      </c>
      <c r="W11" s="15">
        <v>5.9999999999999995E-4</v>
      </c>
      <c r="X11" s="15">
        <v>1E-3</v>
      </c>
      <c r="Y11" s="39">
        <v>0</v>
      </c>
    </row>
    <row r="12" spans="2:25" s="16" customFormat="1" ht="37.5" customHeight="1" x14ac:dyDescent="0.3">
      <c r="B12" s="585"/>
      <c r="C12" s="793"/>
      <c r="D12" s="148">
        <v>120</v>
      </c>
      <c r="E12" s="148" t="s">
        <v>14</v>
      </c>
      <c r="F12" s="569" t="s">
        <v>43</v>
      </c>
      <c r="G12" s="124">
        <v>20</v>
      </c>
      <c r="H12" s="112"/>
      <c r="I12" s="214">
        <v>1.1399999999999999</v>
      </c>
      <c r="J12" s="15">
        <v>0.22</v>
      </c>
      <c r="K12" s="39">
        <v>7.44</v>
      </c>
      <c r="L12" s="167">
        <v>36.26</v>
      </c>
      <c r="M12" s="19">
        <v>0.02</v>
      </c>
      <c r="N12" s="20">
        <v>2.4E-2</v>
      </c>
      <c r="O12" s="20">
        <v>0.08</v>
      </c>
      <c r="P12" s="20">
        <v>0</v>
      </c>
      <c r="Q12" s="21">
        <v>0</v>
      </c>
      <c r="R12" s="242">
        <v>6.8</v>
      </c>
      <c r="S12" s="20">
        <v>24</v>
      </c>
      <c r="T12" s="20">
        <v>8.1999999999999993</v>
      </c>
      <c r="U12" s="20">
        <v>0.46</v>
      </c>
      <c r="V12" s="20">
        <v>73.5</v>
      </c>
      <c r="W12" s="20">
        <v>2E-3</v>
      </c>
      <c r="X12" s="20">
        <v>2E-3</v>
      </c>
      <c r="Y12" s="46">
        <v>1.2E-2</v>
      </c>
    </row>
    <row r="13" spans="2:25" s="16" customFormat="1" ht="37.5" customHeight="1" x14ac:dyDescent="0.3">
      <c r="B13" s="585"/>
      <c r="C13" s="792" t="s">
        <v>64</v>
      </c>
      <c r="D13" s="441"/>
      <c r="E13" s="441"/>
      <c r="F13" s="362" t="s">
        <v>20</v>
      </c>
      <c r="G13" s="471">
        <f>G6+G7+G8+G10+G11+G12</f>
        <v>540</v>
      </c>
      <c r="H13" s="396"/>
      <c r="I13" s="363">
        <f t="shared" ref="I13:Y13" si="0">I6+I7+I8+I10+I11+I12</f>
        <v>24.689999999999998</v>
      </c>
      <c r="J13" s="364">
        <f t="shared" si="0"/>
        <v>28.540000000000003</v>
      </c>
      <c r="K13" s="365">
        <f t="shared" si="0"/>
        <v>78.62</v>
      </c>
      <c r="L13" s="767">
        <f t="shared" si="0"/>
        <v>625.82000000000005</v>
      </c>
      <c r="M13" s="628">
        <f t="shared" si="0"/>
        <v>0.26</v>
      </c>
      <c r="N13" s="364">
        <f t="shared" si="0"/>
        <v>0.30000000000000004</v>
      </c>
      <c r="O13" s="364">
        <f t="shared" si="0"/>
        <v>24.639999999999993</v>
      </c>
      <c r="P13" s="364">
        <f t="shared" si="0"/>
        <v>121.6</v>
      </c>
      <c r="Q13" s="399">
        <f t="shared" si="0"/>
        <v>0.12000000000000001</v>
      </c>
      <c r="R13" s="363">
        <f t="shared" si="0"/>
        <v>100.25</v>
      </c>
      <c r="S13" s="364">
        <f t="shared" si="0"/>
        <v>348.67</v>
      </c>
      <c r="T13" s="364">
        <f t="shared" si="0"/>
        <v>89.91</v>
      </c>
      <c r="U13" s="364">
        <f t="shared" si="0"/>
        <v>8.1</v>
      </c>
      <c r="V13" s="364">
        <f t="shared" si="0"/>
        <v>1217.4399999999998</v>
      </c>
      <c r="W13" s="364">
        <f t="shared" si="0"/>
        <v>1.5600000000000001E-2</v>
      </c>
      <c r="X13" s="364">
        <f t="shared" si="0"/>
        <v>5.8999999999999999E-3</v>
      </c>
      <c r="Y13" s="365">
        <f t="shared" si="0"/>
        <v>0.13400000000000001</v>
      </c>
    </row>
    <row r="14" spans="2:25" s="16" customFormat="1" ht="37.5" customHeight="1" x14ac:dyDescent="0.3">
      <c r="B14" s="585"/>
      <c r="C14" s="791" t="s">
        <v>65</v>
      </c>
      <c r="D14" s="163"/>
      <c r="E14" s="163"/>
      <c r="F14" s="366" t="s">
        <v>20</v>
      </c>
      <c r="G14" s="413">
        <f>G6+G9+G10+G11+G12</f>
        <v>540</v>
      </c>
      <c r="H14" s="258"/>
      <c r="I14" s="382">
        <f t="shared" ref="I14:Y14" si="1">I6+I9+I10+I11+I12</f>
        <v>22.849999999999998</v>
      </c>
      <c r="J14" s="381">
        <f t="shared" si="1"/>
        <v>34.81</v>
      </c>
      <c r="K14" s="383">
        <f t="shared" si="1"/>
        <v>72.989999999999995</v>
      </c>
      <c r="L14" s="778">
        <f t="shared" si="1"/>
        <v>653.95999999999992</v>
      </c>
      <c r="M14" s="629">
        <f t="shared" si="1"/>
        <v>0.6100000000000001</v>
      </c>
      <c r="N14" s="381">
        <f t="shared" si="1"/>
        <v>0.28000000000000003</v>
      </c>
      <c r="O14" s="381">
        <f t="shared" si="1"/>
        <v>19.579999999999998</v>
      </c>
      <c r="P14" s="381">
        <f t="shared" si="1"/>
        <v>100</v>
      </c>
      <c r="Q14" s="385">
        <f t="shared" si="1"/>
        <v>0.38</v>
      </c>
      <c r="R14" s="382">
        <f t="shared" si="1"/>
        <v>71.23</v>
      </c>
      <c r="S14" s="381">
        <f t="shared" si="1"/>
        <v>350.81</v>
      </c>
      <c r="T14" s="381">
        <f t="shared" si="1"/>
        <v>100.7</v>
      </c>
      <c r="U14" s="381">
        <f t="shared" si="1"/>
        <v>8.370000000000001</v>
      </c>
      <c r="V14" s="381">
        <f t="shared" si="1"/>
        <v>1309.3799999999999</v>
      </c>
      <c r="W14" s="381">
        <f t="shared" si="1"/>
        <v>1.022E-2</v>
      </c>
      <c r="X14" s="381">
        <f t="shared" si="1"/>
        <v>2.0729999999999998E-2</v>
      </c>
      <c r="Y14" s="383">
        <f t="shared" si="1"/>
        <v>5.2000000000000005E-2</v>
      </c>
    </row>
    <row r="15" spans="2:25" s="16" customFormat="1" ht="37.5" customHeight="1" x14ac:dyDescent="0.3">
      <c r="B15" s="585"/>
      <c r="C15" s="792" t="s">
        <v>64</v>
      </c>
      <c r="D15" s="441"/>
      <c r="E15" s="441"/>
      <c r="F15" s="362" t="s">
        <v>21</v>
      </c>
      <c r="G15" s="415"/>
      <c r="H15" s="143"/>
      <c r="I15" s="290"/>
      <c r="J15" s="66"/>
      <c r="K15" s="284"/>
      <c r="L15" s="779">
        <f>L13/23.5</f>
        <v>26.630638297872341</v>
      </c>
      <c r="M15" s="777"/>
      <c r="N15" s="66"/>
      <c r="O15" s="66"/>
      <c r="P15" s="66"/>
      <c r="Q15" s="462"/>
      <c r="R15" s="290"/>
      <c r="S15" s="66"/>
      <c r="T15" s="66"/>
      <c r="U15" s="66"/>
      <c r="V15" s="66"/>
      <c r="W15" s="66"/>
      <c r="X15" s="66"/>
      <c r="Y15" s="284"/>
    </row>
    <row r="16" spans="2:25" s="16" customFormat="1" ht="37.5" customHeight="1" thickBot="1" x14ac:dyDescent="0.35">
      <c r="B16" s="585"/>
      <c r="C16" s="794" t="s">
        <v>65</v>
      </c>
      <c r="D16" s="490"/>
      <c r="E16" s="490"/>
      <c r="F16" s="367" t="s">
        <v>21</v>
      </c>
      <c r="G16" s="418"/>
      <c r="H16" s="145"/>
      <c r="I16" s="291"/>
      <c r="J16" s="285"/>
      <c r="K16" s="286"/>
      <c r="L16" s="832">
        <f>L14/23.5</f>
        <v>27.828085106382975</v>
      </c>
      <c r="M16" s="833"/>
      <c r="N16" s="285"/>
      <c r="O16" s="285"/>
      <c r="P16" s="285"/>
      <c r="Q16" s="463"/>
      <c r="R16" s="291"/>
      <c r="S16" s="285"/>
      <c r="T16" s="285"/>
      <c r="U16" s="285"/>
      <c r="V16" s="285"/>
      <c r="W16" s="285"/>
      <c r="X16" s="285"/>
      <c r="Y16" s="286"/>
    </row>
    <row r="17" spans="2:25" s="16" customFormat="1" ht="37.5" customHeight="1" x14ac:dyDescent="0.3">
      <c r="B17" s="609" t="s">
        <v>6</v>
      </c>
      <c r="C17" s="119"/>
      <c r="D17" s="475">
        <v>275</v>
      </c>
      <c r="E17" s="475" t="s">
        <v>19</v>
      </c>
      <c r="F17" s="624" t="s">
        <v>144</v>
      </c>
      <c r="G17" s="725">
        <v>60</v>
      </c>
      <c r="H17" s="518"/>
      <c r="I17" s="379">
        <v>1.48</v>
      </c>
      <c r="J17" s="320">
        <v>7.77</v>
      </c>
      <c r="K17" s="321">
        <v>3.71</v>
      </c>
      <c r="L17" s="831">
        <v>91.32</v>
      </c>
      <c r="M17" s="379">
        <v>0.05</v>
      </c>
      <c r="N17" s="320">
        <v>0.05</v>
      </c>
      <c r="O17" s="320">
        <v>11.2</v>
      </c>
      <c r="P17" s="320">
        <v>310</v>
      </c>
      <c r="Q17" s="321">
        <v>0</v>
      </c>
      <c r="R17" s="379">
        <v>18.61</v>
      </c>
      <c r="S17" s="320">
        <v>35.5</v>
      </c>
      <c r="T17" s="320">
        <v>16.489999999999998</v>
      </c>
      <c r="U17" s="320">
        <v>0.64</v>
      </c>
      <c r="V17" s="320">
        <v>110.79</v>
      </c>
      <c r="W17" s="320">
        <v>2.8999999999999998E-3</v>
      </c>
      <c r="X17" s="320">
        <v>4.0000000000000002E-4</v>
      </c>
      <c r="Y17" s="380">
        <v>0.02</v>
      </c>
    </row>
    <row r="18" spans="2:25" s="16" customFormat="1" ht="37.5" customHeight="1" x14ac:dyDescent="0.3">
      <c r="B18" s="585"/>
      <c r="C18" s="114"/>
      <c r="D18" s="458">
        <v>37</v>
      </c>
      <c r="E18" s="114" t="s">
        <v>8</v>
      </c>
      <c r="F18" s="151" t="s">
        <v>51</v>
      </c>
      <c r="G18" s="158">
        <v>200</v>
      </c>
      <c r="H18" s="112"/>
      <c r="I18" s="215">
        <v>6</v>
      </c>
      <c r="J18" s="13">
        <v>5.4</v>
      </c>
      <c r="K18" s="43">
        <v>10.8</v>
      </c>
      <c r="L18" s="92">
        <v>115.6</v>
      </c>
      <c r="M18" s="215">
        <v>0.1</v>
      </c>
      <c r="N18" s="72">
        <v>0.1</v>
      </c>
      <c r="O18" s="13">
        <v>10.7</v>
      </c>
      <c r="P18" s="13">
        <v>162</v>
      </c>
      <c r="Q18" s="23">
        <v>0</v>
      </c>
      <c r="R18" s="215">
        <v>33.14</v>
      </c>
      <c r="S18" s="13">
        <v>77.040000000000006</v>
      </c>
      <c r="T18" s="13">
        <v>27.32</v>
      </c>
      <c r="U18" s="13">
        <v>1.02</v>
      </c>
      <c r="V18" s="13">
        <v>565.79999999999995</v>
      </c>
      <c r="W18" s="13">
        <v>6.0000000000000001E-3</v>
      </c>
      <c r="X18" s="13">
        <v>0</v>
      </c>
      <c r="Y18" s="43">
        <v>0.05</v>
      </c>
    </row>
    <row r="19" spans="2:25" s="16" customFormat="1" ht="37.5" customHeight="1" x14ac:dyDescent="0.3">
      <c r="B19" s="94"/>
      <c r="C19" s="309"/>
      <c r="D19" s="124">
        <v>295</v>
      </c>
      <c r="E19" s="112" t="s">
        <v>9</v>
      </c>
      <c r="F19" s="306" t="s">
        <v>145</v>
      </c>
      <c r="G19" s="544">
        <v>90</v>
      </c>
      <c r="H19" s="114"/>
      <c r="I19" s="214">
        <v>14.07</v>
      </c>
      <c r="J19" s="15">
        <v>14.61</v>
      </c>
      <c r="K19" s="39">
        <v>1.23</v>
      </c>
      <c r="L19" s="223">
        <v>193.69</v>
      </c>
      <c r="M19" s="214">
        <v>0.06</v>
      </c>
      <c r="N19" s="17">
        <v>0.11</v>
      </c>
      <c r="O19" s="15">
        <v>4.4400000000000004</v>
      </c>
      <c r="P19" s="15">
        <v>80</v>
      </c>
      <c r="Q19" s="39">
        <v>0.01</v>
      </c>
      <c r="R19" s="214">
        <v>22.04</v>
      </c>
      <c r="S19" s="15">
        <v>118.58</v>
      </c>
      <c r="T19" s="15">
        <v>16.91</v>
      </c>
      <c r="U19" s="15">
        <v>1.1000000000000001</v>
      </c>
      <c r="V19" s="15">
        <v>184.39</v>
      </c>
      <c r="W19" s="15">
        <v>3.0000000000000001E-3</v>
      </c>
      <c r="X19" s="15">
        <v>1.4999999999999999E-4</v>
      </c>
      <c r="Y19" s="46">
        <v>0.36</v>
      </c>
    </row>
    <row r="20" spans="2:25" s="16" customFormat="1" ht="37.5" customHeight="1" x14ac:dyDescent="0.3">
      <c r="B20" s="95"/>
      <c r="C20" s="205"/>
      <c r="D20" s="124">
        <v>65</v>
      </c>
      <c r="E20" s="112" t="s">
        <v>45</v>
      </c>
      <c r="F20" s="306" t="s">
        <v>49</v>
      </c>
      <c r="G20" s="544">
        <v>150</v>
      </c>
      <c r="H20" s="114"/>
      <c r="I20" s="215">
        <v>6.45</v>
      </c>
      <c r="J20" s="13">
        <v>4.05</v>
      </c>
      <c r="K20" s="43">
        <v>40.200000000000003</v>
      </c>
      <c r="L20" s="92">
        <v>223.65</v>
      </c>
      <c r="M20" s="215">
        <v>0.08</v>
      </c>
      <c r="N20" s="72">
        <v>0.02</v>
      </c>
      <c r="O20" s="13">
        <v>0</v>
      </c>
      <c r="P20" s="13">
        <v>30</v>
      </c>
      <c r="Q20" s="43">
        <v>0.11</v>
      </c>
      <c r="R20" s="215">
        <v>13.05</v>
      </c>
      <c r="S20" s="13">
        <v>58.34</v>
      </c>
      <c r="T20" s="13">
        <v>22.53</v>
      </c>
      <c r="U20" s="13">
        <v>1.25</v>
      </c>
      <c r="V20" s="13">
        <v>1.1000000000000001</v>
      </c>
      <c r="W20" s="13">
        <v>0</v>
      </c>
      <c r="X20" s="13">
        <v>0</v>
      </c>
      <c r="Y20" s="46">
        <v>0</v>
      </c>
    </row>
    <row r="21" spans="2:25" s="16" customFormat="1" ht="37.5" customHeight="1" x14ac:dyDescent="0.3">
      <c r="B21" s="95"/>
      <c r="C21" s="205"/>
      <c r="D21" s="124">
        <v>114</v>
      </c>
      <c r="E21" s="112" t="s">
        <v>41</v>
      </c>
      <c r="F21" s="306" t="s">
        <v>47</v>
      </c>
      <c r="G21" s="544">
        <v>200</v>
      </c>
      <c r="H21" s="114"/>
      <c r="I21" s="17">
        <v>0.2</v>
      </c>
      <c r="J21" s="15">
        <v>0</v>
      </c>
      <c r="K21" s="18">
        <v>11</v>
      </c>
      <c r="L21" s="166">
        <v>44.8</v>
      </c>
      <c r="M21" s="214">
        <v>0</v>
      </c>
      <c r="N21" s="17">
        <v>0</v>
      </c>
      <c r="O21" s="15">
        <v>0.08</v>
      </c>
      <c r="P21" s="15">
        <v>0</v>
      </c>
      <c r="Q21" s="39">
        <v>0</v>
      </c>
      <c r="R21" s="214">
        <v>13.56</v>
      </c>
      <c r="S21" s="15">
        <v>7.66</v>
      </c>
      <c r="T21" s="15">
        <v>4.08</v>
      </c>
      <c r="U21" s="15">
        <v>0.8</v>
      </c>
      <c r="V21" s="15">
        <v>0.68</v>
      </c>
      <c r="W21" s="15">
        <v>0</v>
      </c>
      <c r="X21" s="15">
        <v>0</v>
      </c>
      <c r="Y21" s="39">
        <v>0</v>
      </c>
    </row>
    <row r="22" spans="2:25" s="16" customFormat="1" ht="37.5" customHeight="1" x14ac:dyDescent="0.3">
      <c r="B22" s="95"/>
      <c r="C22" s="205"/>
      <c r="D22" s="126">
        <v>119</v>
      </c>
      <c r="E22" s="112" t="s">
        <v>13</v>
      </c>
      <c r="F22" s="569" t="s">
        <v>50</v>
      </c>
      <c r="G22" s="115">
        <v>30</v>
      </c>
      <c r="H22" s="115"/>
      <c r="I22" s="19">
        <v>2.13</v>
      </c>
      <c r="J22" s="20">
        <v>0.21</v>
      </c>
      <c r="K22" s="21">
        <v>13.26</v>
      </c>
      <c r="L22" s="378">
        <v>72</v>
      </c>
      <c r="M22" s="242">
        <v>0.03</v>
      </c>
      <c r="N22" s="19">
        <v>0.01</v>
      </c>
      <c r="O22" s="20">
        <v>0</v>
      </c>
      <c r="P22" s="20">
        <v>0</v>
      </c>
      <c r="Q22" s="46">
        <v>0</v>
      </c>
      <c r="R22" s="242">
        <v>11.1</v>
      </c>
      <c r="S22" s="20">
        <v>65.400000000000006</v>
      </c>
      <c r="T22" s="20">
        <v>19.5</v>
      </c>
      <c r="U22" s="20">
        <v>0.84</v>
      </c>
      <c r="V22" s="20">
        <v>27.9</v>
      </c>
      <c r="W22" s="20">
        <v>1E-3</v>
      </c>
      <c r="X22" s="20">
        <v>2E-3</v>
      </c>
      <c r="Y22" s="46">
        <v>0</v>
      </c>
    </row>
    <row r="23" spans="2:25" s="16" customFormat="1" ht="37.5" customHeight="1" x14ac:dyDescent="0.3">
      <c r="B23" s="95"/>
      <c r="C23" s="205"/>
      <c r="D23" s="124">
        <v>120</v>
      </c>
      <c r="E23" s="112" t="s">
        <v>14</v>
      </c>
      <c r="F23" s="569" t="s">
        <v>43</v>
      </c>
      <c r="G23" s="115">
        <v>20</v>
      </c>
      <c r="H23" s="115"/>
      <c r="I23" s="19">
        <v>1.1399999999999999</v>
      </c>
      <c r="J23" s="20">
        <v>0.22</v>
      </c>
      <c r="K23" s="21">
        <v>7.44</v>
      </c>
      <c r="L23" s="378">
        <v>36.26</v>
      </c>
      <c r="M23" s="242">
        <v>0.02</v>
      </c>
      <c r="N23" s="19">
        <v>2.4E-2</v>
      </c>
      <c r="O23" s="20">
        <v>0.08</v>
      </c>
      <c r="P23" s="20">
        <v>0</v>
      </c>
      <c r="Q23" s="46">
        <v>0</v>
      </c>
      <c r="R23" s="242">
        <v>6.8</v>
      </c>
      <c r="S23" s="20">
        <v>24</v>
      </c>
      <c r="T23" s="20">
        <v>8.1999999999999993</v>
      </c>
      <c r="U23" s="20">
        <v>0.46</v>
      </c>
      <c r="V23" s="20">
        <v>73.5</v>
      </c>
      <c r="W23" s="20">
        <v>2E-3</v>
      </c>
      <c r="X23" s="20">
        <v>2E-3</v>
      </c>
      <c r="Y23" s="46">
        <v>1.2E-2</v>
      </c>
    </row>
    <row r="24" spans="2:25" s="16" customFormat="1" ht="37.5" customHeight="1" x14ac:dyDescent="0.3">
      <c r="B24" s="95"/>
      <c r="C24" s="205"/>
      <c r="D24" s="592"/>
      <c r="E24" s="229"/>
      <c r="F24" s="135" t="s">
        <v>20</v>
      </c>
      <c r="G24" s="273">
        <f>SUM(G17:G23)</f>
        <v>750</v>
      </c>
      <c r="H24" s="114"/>
      <c r="I24" s="176">
        <f t="shared" ref="I24:K24" si="2">I17+I18+I19+I20+I21+I22+I23</f>
        <v>31.47</v>
      </c>
      <c r="J24" s="14">
        <f t="shared" si="2"/>
        <v>32.26</v>
      </c>
      <c r="K24" s="44">
        <f t="shared" si="2"/>
        <v>87.64</v>
      </c>
      <c r="L24" s="372">
        <f>L17+L18+L19+L20+L21+L22+L23</f>
        <v>777.31999999999994</v>
      </c>
      <c r="M24" s="176">
        <f t="shared" ref="M24:Y24" si="3">M17+M18+M19+M20+M21+M22+M23</f>
        <v>0.34000000000000008</v>
      </c>
      <c r="N24" s="176">
        <f t="shared" si="3"/>
        <v>0.31400000000000006</v>
      </c>
      <c r="O24" s="14">
        <f t="shared" si="3"/>
        <v>26.499999999999996</v>
      </c>
      <c r="P24" s="14">
        <f t="shared" si="3"/>
        <v>582</v>
      </c>
      <c r="Q24" s="44">
        <f t="shared" si="3"/>
        <v>0.12</v>
      </c>
      <c r="R24" s="176">
        <f t="shared" si="3"/>
        <v>118.29999999999998</v>
      </c>
      <c r="S24" s="14">
        <f t="shared" si="3"/>
        <v>386.5200000000001</v>
      </c>
      <c r="T24" s="14">
        <f t="shared" si="3"/>
        <v>115.03</v>
      </c>
      <c r="U24" s="14">
        <f t="shared" si="3"/>
        <v>6.1099999999999994</v>
      </c>
      <c r="V24" s="14">
        <f t="shared" si="3"/>
        <v>964.15999999999985</v>
      </c>
      <c r="W24" s="14">
        <f t="shared" si="3"/>
        <v>1.4900000000000002E-2</v>
      </c>
      <c r="X24" s="14">
        <f t="shared" si="3"/>
        <v>4.5500000000000002E-3</v>
      </c>
      <c r="Y24" s="46">
        <f t="shared" si="3"/>
        <v>0.442</v>
      </c>
    </row>
    <row r="25" spans="2:25" s="16" customFormat="1" ht="37.5" customHeight="1" thickBot="1" x14ac:dyDescent="0.35">
      <c r="B25" s="228"/>
      <c r="C25" s="280"/>
      <c r="D25" s="593"/>
      <c r="E25" s="555"/>
      <c r="F25" s="136" t="s">
        <v>21</v>
      </c>
      <c r="G25" s="555"/>
      <c r="H25" s="280"/>
      <c r="I25" s="556"/>
      <c r="J25" s="558"/>
      <c r="K25" s="559"/>
      <c r="L25" s="343">
        <f>L24/23.5</f>
        <v>33.077446808510636</v>
      </c>
      <c r="M25" s="556"/>
      <c r="N25" s="557"/>
      <c r="O25" s="558"/>
      <c r="P25" s="558"/>
      <c r="Q25" s="559"/>
      <c r="R25" s="556"/>
      <c r="S25" s="558"/>
      <c r="T25" s="558"/>
      <c r="U25" s="558"/>
      <c r="V25" s="558"/>
      <c r="W25" s="558"/>
      <c r="X25" s="558"/>
      <c r="Y25" s="132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573" t="s">
        <v>58</v>
      </c>
      <c r="C27" s="583"/>
      <c r="D27" s="583"/>
      <c r="E27" s="11"/>
      <c r="F27" s="25"/>
      <c r="G27" s="26"/>
      <c r="H27" s="11"/>
      <c r="I27" s="9"/>
      <c r="J27" s="11"/>
      <c r="K27" s="11"/>
    </row>
    <row r="28" spans="2:25" ht="18" x14ac:dyDescent="0.3">
      <c r="B28" s="574" t="s">
        <v>59</v>
      </c>
      <c r="C28" s="584"/>
      <c r="D28" s="584"/>
      <c r="E28" s="11"/>
      <c r="F28" s="25"/>
      <c r="G28" s="26"/>
      <c r="H28" s="11"/>
      <c r="I28" s="11"/>
      <c r="J28" s="11"/>
      <c r="K28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0"/>
  <sheetViews>
    <sheetView zoomScale="60" zoomScaleNormal="60" workbookViewId="0">
      <selection activeCell="C15" sqref="C15"/>
    </sheetView>
  </sheetViews>
  <sheetFormatPr defaultRowHeight="14.4" x14ac:dyDescent="0.3"/>
  <cols>
    <col min="2" max="3" width="20.33203125" customWidth="1"/>
    <col min="4" max="4" width="20.332031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9" max="9" width="11.109375" bestFit="1" customWidth="1"/>
    <col min="10" max="10" width="11.33203125" customWidth="1"/>
    <col min="11" max="11" width="17.109375" customWidth="1"/>
    <col min="12" max="12" width="21.88671875" customWidth="1"/>
    <col min="13" max="13" width="11.33203125" customWidth="1"/>
    <col min="22" max="23" width="11.5546875" customWidth="1"/>
    <col min="24" max="24" width="15.109375" customWidth="1"/>
  </cols>
  <sheetData>
    <row r="2" spans="2:25" ht="22.8" x14ac:dyDescent="0.4">
      <c r="B2" s="547" t="s">
        <v>1</v>
      </c>
      <c r="C2" s="547"/>
      <c r="D2" s="548"/>
      <c r="E2" s="547" t="s">
        <v>3</v>
      </c>
      <c r="F2" s="547"/>
      <c r="G2" s="549" t="s">
        <v>2</v>
      </c>
      <c r="H2" s="548">
        <v>4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2" t="s">
        <v>0</v>
      </c>
      <c r="C4" s="842"/>
      <c r="D4" s="844" t="s">
        <v>134</v>
      </c>
      <c r="E4" s="842" t="s">
        <v>37</v>
      </c>
      <c r="F4" s="844" t="s">
        <v>36</v>
      </c>
      <c r="G4" s="844" t="s">
        <v>25</v>
      </c>
      <c r="H4" s="844" t="s">
        <v>35</v>
      </c>
      <c r="I4" s="848" t="s">
        <v>22</v>
      </c>
      <c r="J4" s="849"/>
      <c r="K4" s="850"/>
      <c r="L4" s="845" t="s">
        <v>135</v>
      </c>
      <c r="M4" s="835" t="s">
        <v>23</v>
      </c>
      <c r="N4" s="836"/>
      <c r="O4" s="837"/>
      <c r="P4" s="837"/>
      <c r="Q4" s="838"/>
      <c r="R4" s="848" t="s">
        <v>24</v>
      </c>
      <c r="S4" s="851"/>
      <c r="T4" s="851"/>
      <c r="U4" s="851"/>
      <c r="V4" s="851"/>
      <c r="W4" s="851"/>
      <c r="X4" s="851"/>
      <c r="Y4" s="852"/>
    </row>
    <row r="5" spans="2:25" s="16" customFormat="1" ht="28.5" customHeight="1" thickBot="1" x14ac:dyDescent="0.35">
      <c r="B5" s="843"/>
      <c r="C5" s="847"/>
      <c r="D5" s="843"/>
      <c r="E5" s="843"/>
      <c r="F5" s="843"/>
      <c r="G5" s="843"/>
      <c r="H5" s="843"/>
      <c r="I5" s="434" t="s">
        <v>26</v>
      </c>
      <c r="J5" s="405" t="s">
        <v>27</v>
      </c>
      <c r="K5" s="537" t="s">
        <v>28</v>
      </c>
      <c r="L5" s="846"/>
      <c r="M5" s="424" t="s">
        <v>29</v>
      </c>
      <c r="N5" s="424" t="s">
        <v>93</v>
      </c>
      <c r="O5" s="424" t="s">
        <v>30</v>
      </c>
      <c r="P5" s="431" t="s">
        <v>94</v>
      </c>
      <c r="Q5" s="424" t="s">
        <v>95</v>
      </c>
      <c r="R5" s="424" t="s">
        <v>31</v>
      </c>
      <c r="S5" s="424" t="s">
        <v>32</v>
      </c>
      <c r="T5" s="424" t="s">
        <v>33</v>
      </c>
      <c r="U5" s="424" t="s">
        <v>34</v>
      </c>
      <c r="V5" s="424" t="s">
        <v>96</v>
      </c>
      <c r="W5" s="424" t="s">
        <v>97</v>
      </c>
      <c r="X5" s="424" t="s">
        <v>98</v>
      </c>
      <c r="Y5" s="405" t="s">
        <v>99</v>
      </c>
    </row>
    <row r="6" spans="2:25" s="16" customFormat="1" ht="38.25" customHeight="1" x14ac:dyDescent="0.3">
      <c r="B6" s="576" t="s">
        <v>5</v>
      </c>
      <c r="C6" s="119"/>
      <c r="D6" s="334">
        <v>137</v>
      </c>
      <c r="E6" s="570" t="s">
        <v>19</v>
      </c>
      <c r="F6" s="716" t="s">
        <v>139</v>
      </c>
      <c r="G6" s="717">
        <v>100</v>
      </c>
      <c r="H6" s="133"/>
      <c r="I6" s="293">
        <v>0.8</v>
      </c>
      <c r="J6" s="49">
        <v>0.2</v>
      </c>
      <c r="K6" s="331">
        <v>7.5</v>
      </c>
      <c r="L6" s="718">
        <v>38</v>
      </c>
      <c r="M6" s="292">
        <v>0.06</v>
      </c>
      <c r="N6" s="293">
        <v>0.03</v>
      </c>
      <c r="O6" s="49">
        <v>38</v>
      </c>
      <c r="P6" s="49">
        <v>10</v>
      </c>
      <c r="Q6" s="50">
        <v>0</v>
      </c>
      <c r="R6" s="292">
        <v>35</v>
      </c>
      <c r="S6" s="49">
        <v>17</v>
      </c>
      <c r="T6" s="49">
        <v>11</v>
      </c>
      <c r="U6" s="49">
        <v>0.1</v>
      </c>
      <c r="V6" s="49">
        <v>155</v>
      </c>
      <c r="W6" s="49">
        <v>2.9999999999999997E-4</v>
      </c>
      <c r="X6" s="49">
        <v>1E-4</v>
      </c>
      <c r="Y6" s="50">
        <v>0.15</v>
      </c>
    </row>
    <row r="7" spans="2:25" s="16" customFormat="1" ht="38.25" customHeight="1" x14ac:dyDescent="0.3">
      <c r="B7" s="585"/>
      <c r="C7" s="114"/>
      <c r="D7" s="458">
        <v>145</v>
      </c>
      <c r="E7" s="91" t="s">
        <v>79</v>
      </c>
      <c r="F7" s="137" t="s">
        <v>146</v>
      </c>
      <c r="G7" s="115">
        <v>150</v>
      </c>
      <c r="H7" s="115"/>
      <c r="I7" s="19">
        <v>23.44</v>
      </c>
      <c r="J7" s="20">
        <v>11.52</v>
      </c>
      <c r="K7" s="21">
        <v>34.29</v>
      </c>
      <c r="L7" s="252">
        <v>337.46</v>
      </c>
      <c r="M7" s="242">
        <v>7.0000000000000007E-2</v>
      </c>
      <c r="N7" s="20">
        <v>0.32</v>
      </c>
      <c r="O7" s="20">
        <v>1.45</v>
      </c>
      <c r="P7" s="20">
        <v>60</v>
      </c>
      <c r="Q7" s="46">
        <v>0.27</v>
      </c>
      <c r="R7" s="19">
        <v>219.81</v>
      </c>
      <c r="S7" s="20">
        <v>262.55</v>
      </c>
      <c r="T7" s="20">
        <v>33</v>
      </c>
      <c r="U7" s="20">
        <v>1.27</v>
      </c>
      <c r="V7" s="20">
        <v>179.89</v>
      </c>
      <c r="W7" s="20">
        <v>8.6E-3</v>
      </c>
      <c r="X7" s="20">
        <v>2.7E-2</v>
      </c>
      <c r="Y7" s="46">
        <v>0.03</v>
      </c>
    </row>
    <row r="8" spans="2:25" s="16" customFormat="1" ht="38.25" customHeight="1" x14ac:dyDescent="0.3">
      <c r="B8" s="577"/>
      <c r="C8" s="114"/>
      <c r="D8" s="458">
        <v>113</v>
      </c>
      <c r="E8" s="91" t="s">
        <v>4</v>
      </c>
      <c r="F8" s="137" t="s">
        <v>10</v>
      </c>
      <c r="G8" s="534">
        <v>200</v>
      </c>
      <c r="H8" s="115"/>
      <c r="I8" s="19">
        <v>0.2</v>
      </c>
      <c r="J8" s="20">
        <v>0</v>
      </c>
      <c r="K8" s="21">
        <v>11</v>
      </c>
      <c r="L8" s="252">
        <v>45.6</v>
      </c>
      <c r="M8" s="242">
        <v>0</v>
      </c>
      <c r="N8" s="20">
        <v>0</v>
      </c>
      <c r="O8" s="20">
        <v>2.6</v>
      </c>
      <c r="P8" s="20">
        <v>0</v>
      </c>
      <c r="Q8" s="46">
        <v>0</v>
      </c>
      <c r="R8" s="19">
        <v>15.64</v>
      </c>
      <c r="S8" s="20">
        <v>8.8000000000000007</v>
      </c>
      <c r="T8" s="20">
        <v>4.72</v>
      </c>
      <c r="U8" s="20">
        <v>0.8</v>
      </c>
      <c r="V8" s="20">
        <v>15.34</v>
      </c>
      <c r="W8" s="20">
        <v>0</v>
      </c>
      <c r="X8" s="20">
        <v>0</v>
      </c>
      <c r="Y8" s="46">
        <v>0</v>
      </c>
    </row>
    <row r="9" spans="2:25" s="16" customFormat="1" ht="38.25" customHeight="1" x14ac:dyDescent="0.3">
      <c r="B9" s="577"/>
      <c r="C9" s="114"/>
      <c r="D9" s="461">
        <v>121</v>
      </c>
      <c r="E9" s="91" t="s">
        <v>13</v>
      </c>
      <c r="F9" s="137" t="s">
        <v>46</v>
      </c>
      <c r="G9" s="534">
        <v>30</v>
      </c>
      <c r="H9" s="115"/>
      <c r="I9" s="19">
        <v>2.16</v>
      </c>
      <c r="J9" s="20">
        <v>0.81</v>
      </c>
      <c r="K9" s="21">
        <v>14.73</v>
      </c>
      <c r="L9" s="252">
        <v>75.66</v>
      </c>
      <c r="M9" s="242">
        <v>0.04</v>
      </c>
      <c r="N9" s="20">
        <v>0.01</v>
      </c>
      <c r="O9" s="20">
        <v>0</v>
      </c>
      <c r="P9" s="20">
        <v>0</v>
      </c>
      <c r="Q9" s="46">
        <v>0</v>
      </c>
      <c r="R9" s="19">
        <v>7.5</v>
      </c>
      <c r="S9" s="20">
        <v>24.6</v>
      </c>
      <c r="T9" s="20">
        <v>9.9</v>
      </c>
      <c r="U9" s="20">
        <v>0.45</v>
      </c>
      <c r="V9" s="20">
        <v>27.6</v>
      </c>
      <c r="W9" s="20">
        <v>0</v>
      </c>
      <c r="X9" s="20">
        <v>0</v>
      </c>
      <c r="Y9" s="46">
        <v>0</v>
      </c>
    </row>
    <row r="10" spans="2:25" s="16" customFormat="1" ht="38.25" customHeight="1" x14ac:dyDescent="0.3">
      <c r="B10" s="577"/>
      <c r="C10" s="114"/>
      <c r="D10" s="124">
        <v>120</v>
      </c>
      <c r="E10" s="112" t="s">
        <v>14</v>
      </c>
      <c r="F10" s="569" t="s">
        <v>43</v>
      </c>
      <c r="G10" s="112">
        <v>20</v>
      </c>
      <c r="H10" s="114"/>
      <c r="I10" s="17">
        <v>1.1399999999999999</v>
      </c>
      <c r="J10" s="15">
        <v>0.22</v>
      </c>
      <c r="K10" s="18">
        <v>7.44</v>
      </c>
      <c r="L10" s="433">
        <v>36.26</v>
      </c>
      <c r="M10" s="242">
        <v>0.02</v>
      </c>
      <c r="N10" s="20">
        <v>2.4E-2</v>
      </c>
      <c r="O10" s="20">
        <v>0.08</v>
      </c>
      <c r="P10" s="20">
        <v>0</v>
      </c>
      <c r="Q10" s="46">
        <v>0</v>
      </c>
      <c r="R10" s="19">
        <v>6.8</v>
      </c>
      <c r="S10" s="20">
        <v>24</v>
      </c>
      <c r="T10" s="20">
        <v>8.1999999999999993</v>
      </c>
      <c r="U10" s="20">
        <v>0.46</v>
      </c>
      <c r="V10" s="20">
        <v>73.5</v>
      </c>
      <c r="W10" s="20">
        <v>2E-3</v>
      </c>
      <c r="X10" s="20">
        <v>2E-3</v>
      </c>
      <c r="Y10" s="46">
        <v>1.2E-2</v>
      </c>
    </row>
    <row r="11" spans="2:25" s="16" customFormat="1" ht="33" customHeight="1" x14ac:dyDescent="0.3">
      <c r="B11" s="577"/>
      <c r="C11" s="114"/>
      <c r="D11" s="124"/>
      <c r="E11" s="112"/>
      <c r="F11" s="135" t="s">
        <v>20</v>
      </c>
      <c r="G11" s="273">
        <f>SUM(G6:G10)</f>
        <v>500</v>
      </c>
      <c r="H11" s="114"/>
      <c r="I11" s="17">
        <f t="shared" ref="I11:Y11" si="0">SUM(I6:I10)</f>
        <v>27.740000000000002</v>
      </c>
      <c r="J11" s="15">
        <f t="shared" si="0"/>
        <v>12.75</v>
      </c>
      <c r="K11" s="18">
        <f t="shared" si="0"/>
        <v>74.959999999999994</v>
      </c>
      <c r="L11" s="516">
        <f>SUM(L6:L10)</f>
        <v>532.98</v>
      </c>
      <c r="M11" s="214">
        <f t="shared" si="0"/>
        <v>0.19</v>
      </c>
      <c r="N11" s="15">
        <f t="shared" si="0"/>
        <v>0.38400000000000001</v>
      </c>
      <c r="O11" s="15">
        <f t="shared" si="0"/>
        <v>42.13</v>
      </c>
      <c r="P11" s="15">
        <f t="shared" si="0"/>
        <v>70</v>
      </c>
      <c r="Q11" s="39">
        <f t="shared" si="0"/>
        <v>0.27</v>
      </c>
      <c r="R11" s="17">
        <f t="shared" si="0"/>
        <v>284.75</v>
      </c>
      <c r="S11" s="15">
        <f t="shared" si="0"/>
        <v>336.95000000000005</v>
      </c>
      <c r="T11" s="15">
        <f t="shared" si="0"/>
        <v>66.819999999999993</v>
      </c>
      <c r="U11" s="15">
        <f t="shared" si="0"/>
        <v>3.08</v>
      </c>
      <c r="V11" s="15">
        <f t="shared" si="0"/>
        <v>451.33</v>
      </c>
      <c r="W11" s="15">
        <f t="shared" si="0"/>
        <v>1.09E-2</v>
      </c>
      <c r="X11" s="15">
        <f t="shared" si="0"/>
        <v>2.9100000000000001E-2</v>
      </c>
      <c r="Y11" s="46">
        <f t="shared" si="0"/>
        <v>0.192</v>
      </c>
    </row>
    <row r="12" spans="2:25" s="16" customFormat="1" ht="38.25" customHeight="1" thickBot="1" x14ac:dyDescent="0.35">
      <c r="B12" s="578"/>
      <c r="C12" s="525"/>
      <c r="D12" s="595"/>
      <c r="E12" s="296"/>
      <c r="F12" s="136" t="s">
        <v>21</v>
      </c>
      <c r="G12" s="296"/>
      <c r="H12" s="294"/>
      <c r="I12" s="587"/>
      <c r="J12" s="588"/>
      <c r="K12" s="589"/>
      <c r="L12" s="526">
        <f>L11/23.5</f>
        <v>22.68</v>
      </c>
      <c r="M12" s="590"/>
      <c r="N12" s="588"/>
      <c r="O12" s="588"/>
      <c r="P12" s="588"/>
      <c r="Q12" s="591"/>
      <c r="R12" s="587"/>
      <c r="S12" s="588"/>
      <c r="T12" s="588"/>
      <c r="U12" s="588"/>
      <c r="V12" s="588"/>
      <c r="W12" s="588"/>
      <c r="X12" s="588"/>
      <c r="Y12" s="401"/>
    </row>
    <row r="13" spans="2:25" s="16" customFormat="1" ht="38.25" customHeight="1" x14ac:dyDescent="0.3">
      <c r="B13" s="576" t="s">
        <v>6</v>
      </c>
      <c r="C13" s="119"/>
      <c r="D13" s="435">
        <v>24</v>
      </c>
      <c r="E13" s="119" t="s">
        <v>7</v>
      </c>
      <c r="F13" s="361" t="s">
        <v>91</v>
      </c>
      <c r="G13" s="119">
        <v>150</v>
      </c>
      <c r="H13" s="264"/>
      <c r="I13" s="232">
        <v>0.6</v>
      </c>
      <c r="J13" s="37">
        <v>0</v>
      </c>
      <c r="K13" s="38">
        <v>16.95</v>
      </c>
      <c r="L13" s="275">
        <v>69</v>
      </c>
      <c r="M13" s="232">
        <v>0.01</v>
      </c>
      <c r="N13" s="37">
        <v>0.03</v>
      </c>
      <c r="O13" s="37">
        <v>19.5</v>
      </c>
      <c r="P13" s="37">
        <v>0</v>
      </c>
      <c r="Q13" s="42">
        <v>0</v>
      </c>
      <c r="R13" s="232">
        <v>24</v>
      </c>
      <c r="S13" s="37">
        <v>16.5</v>
      </c>
      <c r="T13" s="37">
        <v>13.5</v>
      </c>
      <c r="U13" s="37">
        <v>3.3</v>
      </c>
      <c r="V13" s="37">
        <v>417</v>
      </c>
      <c r="W13" s="37">
        <v>3.0000000000000001E-3</v>
      </c>
      <c r="X13" s="37">
        <v>5.0000000000000001E-4</v>
      </c>
      <c r="Y13" s="38">
        <v>1.4999999999999999E-2</v>
      </c>
    </row>
    <row r="14" spans="2:25" s="16" customFormat="1" ht="38.25" customHeight="1" x14ac:dyDescent="0.3">
      <c r="B14" s="585"/>
      <c r="C14" s="114"/>
      <c r="D14" s="458">
        <v>279</v>
      </c>
      <c r="E14" s="115" t="s">
        <v>8</v>
      </c>
      <c r="F14" s="250" t="s">
        <v>167</v>
      </c>
      <c r="G14" s="206">
        <v>210</v>
      </c>
      <c r="H14" s="458"/>
      <c r="I14" s="220">
        <v>14.13</v>
      </c>
      <c r="J14" s="76">
        <v>23.27</v>
      </c>
      <c r="K14" s="186">
        <v>15.6</v>
      </c>
      <c r="L14" s="461">
        <v>331.05</v>
      </c>
      <c r="M14" s="220">
        <v>0.12</v>
      </c>
      <c r="N14" s="187">
        <v>0.15</v>
      </c>
      <c r="O14" s="13">
        <v>2.64</v>
      </c>
      <c r="P14" s="13">
        <v>200</v>
      </c>
      <c r="Q14" s="43">
        <v>0.26</v>
      </c>
      <c r="R14" s="72">
        <v>188</v>
      </c>
      <c r="S14" s="13">
        <v>242.08</v>
      </c>
      <c r="T14" s="13">
        <v>25.81</v>
      </c>
      <c r="U14" s="13">
        <v>1.23</v>
      </c>
      <c r="V14" s="13">
        <v>275.39999999999998</v>
      </c>
      <c r="W14" s="13">
        <v>4.5100000000000001E-3</v>
      </c>
      <c r="X14" s="13">
        <v>2.3900000000000002E-3</v>
      </c>
      <c r="Y14" s="43">
        <v>0.05</v>
      </c>
    </row>
    <row r="15" spans="2:25" s="16" customFormat="1" ht="38.25" customHeight="1" x14ac:dyDescent="0.3">
      <c r="B15" s="579"/>
      <c r="C15" s="627"/>
      <c r="D15" s="91">
        <v>89</v>
      </c>
      <c r="E15" s="147" t="s">
        <v>9</v>
      </c>
      <c r="F15" s="137" t="s">
        <v>76</v>
      </c>
      <c r="G15" s="540">
        <v>90</v>
      </c>
      <c r="H15" s="91"/>
      <c r="I15" s="325">
        <v>18.13</v>
      </c>
      <c r="J15" s="83">
        <v>17.05</v>
      </c>
      <c r="K15" s="88">
        <v>3.69</v>
      </c>
      <c r="L15" s="387">
        <v>240.96</v>
      </c>
      <c r="M15" s="325">
        <v>0.06</v>
      </c>
      <c r="N15" s="83">
        <v>0.13</v>
      </c>
      <c r="O15" s="83">
        <v>1.06</v>
      </c>
      <c r="P15" s="83">
        <v>0</v>
      </c>
      <c r="Q15" s="84">
        <v>0</v>
      </c>
      <c r="R15" s="325">
        <v>17.03</v>
      </c>
      <c r="S15" s="83">
        <v>176.72</v>
      </c>
      <c r="T15" s="83">
        <v>23.18</v>
      </c>
      <c r="U15" s="83">
        <v>2.61</v>
      </c>
      <c r="V15" s="83">
        <v>317</v>
      </c>
      <c r="W15" s="83">
        <v>7.0000000000000001E-3</v>
      </c>
      <c r="X15" s="83">
        <v>3.5E-4</v>
      </c>
      <c r="Y15" s="88">
        <v>0.06</v>
      </c>
    </row>
    <row r="16" spans="2:25" s="16" customFormat="1" ht="38.25" customHeight="1" x14ac:dyDescent="0.3">
      <c r="B16" s="94"/>
      <c r="C16" s="309"/>
      <c r="D16" s="458">
        <v>54</v>
      </c>
      <c r="E16" s="91" t="s">
        <v>45</v>
      </c>
      <c r="F16" s="662" t="s">
        <v>38</v>
      </c>
      <c r="G16" s="115">
        <v>150</v>
      </c>
      <c r="H16" s="147"/>
      <c r="I16" s="242">
        <v>7.2</v>
      </c>
      <c r="J16" s="20">
        <v>5.0999999999999996</v>
      </c>
      <c r="K16" s="46">
        <v>33.9</v>
      </c>
      <c r="L16" s="241">
        <v>210.3</v>
      </c>
      <c r="M16" s="242">
        <v>0.21</v>
      </c>
      <c r="N16" s="20">
        <v>0.11</v>
      </c>
      <c r="O16" s="20">
        <v>0</v>
      </c>
      <c r="P16" s="20">
        <v>0</v>
      </c>
      <c r="Q16" s="21">
        <v>0</v>
      </c>
      <c r="R16" s="242">
        <v>14.55</v>
      </c>
      <c r="S16" s="20">
        <v>208.87</v>
      </c>
      <c r="T16" s="20">
        <v>139.99</v>
      </c>
      <c r="U16" s="20">
        <v>4.68</v>
      </c>
      <c r="V16" s="20">
        <v>273.8</v>
      </c>
      <c r="W16" s="20">
        <v>3.0000000000000001E-3</v>
      </c>
      <c r="X16" s="20">
        <v>5.0000000000000001E-3</v>
      </c>
      <c r="Y16" s="46">
        <v>0.02</v>
      </c>
    </row>
    <row r="17" spans="2:25" s="16" customFormat="1" ht="38.25" customHeight="1" x14ac:dyDescent="0.3">
      <c r="B17" s="95"/>
      <c r="C17" s="309"/>
      <c r="D17" s="458">
        <v>107</v>
      </c>
      <c r="E17" s="91" t="s">
        <v>17</v>
      </c>
      <c r="F17" s="586" t="s">
        <v>108</v>
      </c>
      <c r="G17" s="206">
        <v>200</v>
      </c>
      <c r="H17" s="147"/>
      <c r="I17" s="242">
        <v>0.8</v>
      </c>
      <c r="J17" s="20">
        <v>0.2</v>
      </c>
      <c r="K17" s="46">
        <v>23.2</v>
      </c>
      <c r="L17" s="241">
        <v>94.4</v>
      </c>
      <c r="M17" s="242">
        <v>0.02</v>
      </c>
      <c r="N17" s="20"/>
      <c r="O17" s="20">
        <v>4</v>
      </c>
      <c r="P17" s="20">
        <v>0</v>
      </c>
      <c r="Q17" s="21"/>
      <c r="R17" s="242">
        <v>16</v>
      </c>
      <c r="S17" s="20">
        <v>18</v>
      </c>
      <c r="T17" s="20">
        <v>10</v>
      </c>
      <c r="U17" s="20">
        <v>0.4</v>
      </c>
      <c r="V17" s="20"/>
      <c r="W17" s="20"/>
      <c r="X17" s="20"/>
      <c r="Y17" s="46"/>
    </row>
    <row r="18" spans="2:25" s="16" customFormat="1" ht="38.25" customHeight="1" x14ac:dyDescent="0.3">
      <c r="B18" s="95"/>
      <c r="C18" s="309"/>
      <c r="D18" s="458">
        <v>120</v>
      </c>
      <c r="E18" s="91" t="s">
        <v>14</v>
      </c>
      <c r="F18" s="113" t="s">
        <v>43</v>
      </c>
      <c r="G18" s="91">
        <v>20</v>
      </c>
      <c r="H18" s="147"/>
      <c r="I18" s="242">
        <v>1.1399999999999999</v>
      </c>
      <c r="J18" s="20">
        <v>0.22</v>
      </c>
      <c r="K18" s="46">
        <v>7.44</v>
      </c>
      <c r="L18" s="360">
        <v>36.26</v>
      </c>
      <c r="M18" s="242">
        <v>0.02</v>
      </c>
      <c r="N18" s="20">
        <v>2.4E-2</v>
      </c>
      <c r="O18" s="20">
        <v>0.08</v>
      </c>
      <c r="P18" s="20">
        <v>0</v>
      </c>
      <c r="Q18" s="21">
        <v>0</v>
      </c>
      <c r="R18" s="242">
        <v>6.8</v>
      </c>
      <c r="S18" s="20">
        <v>24</v>
      </c>
      <c r="T18" s="20">
        <v>8.1999999999999993</v>
      </c>
      <c r="U18" s="20">
        <v>0.46</v>
      </c>
      <c r="V18" s="20">
        <v>73.5</v>
      </c>
      <c r="W18" s="20">
        <v>2E-3</v>
      </c>
      <c r="X18" s="20">
        <v>2E-3</v>
      </c>
      <c r="Y18" s="46">
        <v>1.2E-2</v>
      </c>
    </row>
    <row r="19" spans="2:25" s="16" customFormat="1" ht="38.25" customHeight="1" x14ac:dyDescent="0.3">
      <c r="B19" s="95"/>
      <c r="C19" s="627"/>
      <c r="D19" s="91"/>
      <c r="E19" s="115"/>
      <c r="F19" s="156" t="s">
        <v>20</v>
      </c>
      <c r="G19" s="115">
        <f>G13+G14+G15+G16+G17+G18</f>
        <v>820</v>
      </c>
      <c r="H19" s="147"/>
      <c r="I19" s="178">
        <f t="shared" ref="I19:Y19" si="1">I13+I14+I15+I16+I17+I18</f>
        <v>42</v>
      </c>
      <c r="J19" s="32">
        <f t="shared" si="1"/>
        <v>45.84</v>
      </c>
      <c r="K19" s="67">
        <f t="shared" si="1"/>
        <v>100.77999999999999</v>
      </c>
      <c r="L19" s="373">
        <f t="shared" si="1"/>
        <v>981.96999999999991</v>
      </c>
      <c r="M19" s="178">
        <f t="shared" si="1"/>
        <v>0.44000000000000006</v>
      </c>
      <c r="N19" s="32">
        <f t="shared" si="1"/>
        <v>0.44400000000000001</v>
      </c>
      <c r="O19" s="32">
        <f t="shared" si="1"/>
        <v>27.279999999999998</v>
      </c>
      <c r="P19" s="32">
        <f t="shared" si="1"/>
        <v>200</v>
      </c>
      <c r="Q19" s="233">
        <f t="shared" si="1"/>
        <v>0.26</v>
      </c>
      <c r="R19" s="178">
        <f t="shared" si="1"/>
        <v>266.38000000000005</v>
      </c>
      <c r="S19" s="32">
        <f t="shared" si="1"/>
        <v>686.17000000000007</v>
      </c>
      <c r="T19" s="32">
        <f t="shared" si="1"/>
        <v>220.68</v>
      </c>
      <c r="U19" s="32">
        <f t="shared" si="1"/>
        <v>12.68</v>
      </c>
      <c r="V19" s="32">
        <f t="shared" si="1"/>
        <v>1356.7</v>
      </c>
      <c r="W19" s="32">
        <f t="shared" si="1"/>
        <v>1.951E-2</v>
      </c>
      <c r="X19" s="32">
        <f t="shared" si="1"/>
        <v>1.0240000000000001E-2</v>
      </c>
      <c r="Y19" s="67">
        <f t="shared" si="1"/>
        <v>0.157</v>
      </c>
    </row>
    <row r="20" spans="2:25" s="16" customFormat="1" ht="38.25" customHeight="1" thickBot="1" x14ac:dyDescent="0.35">
      <c r="B20" s="228"/>
      <c r="C20" s="663"/>
      <c r="D20" s="184"/>
      <c r="E20" s="118"/>
      <c r="F20" s="157" t="s">
        <v>21</v>
      </c>
      <c r="G20" s="311"/>
      <c r="H20" s="174"/>
      <c r="I20" s="180"/>
      <c r="J20" s="51"/>
      <c r="K20" s="104"/>
      <c r="L20" s="343">
        <f>L19/23.5</f>
        <v>41.78595744680851</v>
      </c>
      <c r="M20" s="180"/>
      <c r="N20" s="51"/>
      <c r="O20" s="51"/>
      <c r="P20" s="51"/>
      <c r="Q20" s="111"/>
      <c r="R20" s="180"/>
      <c r="S20" s="51"/>
      <c r="T20" s="51"/>
      <c r="U20" s="51"/>
      <c r="V20" s="51"/>
      <c r="W20" s="51"/>
      <c r="X20" s="51"/>
      <c r="Y20" s="104"/>
    </row>
    <row r="21" spans="2:25" x14ac:dyDescent="0.3">
      <c r="B21" s="9"/>
      <c r="C21" s="9"/>
      <c r="D21" s="29"/>
      <c r="E21" s="2"/>
      <c r="F21" s="2"/>
      <c r="G21" s="2"/>
      <c r="H21" s="9"/>
      <c r="I21" s="10"/>
      <c r="J21" s="9"/>
      <c r="K21" s="2"/>
      <c r="L21" s="12"/>
      <c r="M21" s="2"/>
      <c r="N21" s="2"/>
      <c r="O21" s="2"/>
    </row>
    <row r="22" spans="2:25" ht="18" x14ac:dyDescent="0.3">
      <c r="E22" s="11"/>
      <c r="F22" s="25"/>
      <c r="G22" s="26"/>
      <c r="H22" s="11"/>
      <c r="I22" s="11"/>
      <c r="J22" s="11"/>
      <c r="K22" s="11"/>
    </row>
    <row r="23" spans="2:25" ht="18" x14ac:dyDescent="0.3">
      <c r="E23" s="11"/>
      <c r="F23" s="25"/>
      <c r="G23" s="26"/>
      <c r="H23" s="11"/>
      <c r="I23" s="11"/>
      <c r="J23" s="11"/>
      <c r="K23" s="11"/>
    </row>
    <row r="24" spans="2:25" x14ac:dyDescent="0.3">
      <c r="E24" s="11"/>
      <c r="F24" s="11"/>
      <c r="G24" s="11"/>
      <c r="H24" s="11"/>
      <c r="I24" s="11"/>
      <c r="J24" s="11"/>
      <c r="K24" s="11"/>
    </row>
    <row r="25" spans="2:25" x14ac:dyDescent="0.3">
      <c r="E25" s="11"/>
      <c r="F25" s="11"/>
      <c r="G25" s="11"/>
      <c r="H25" s="11"/>
      <c r="I25" s="11"/>
      <c r="J25" s="11"/>
      <c r="K25" s="11"/>
    </row>
    <row r="26" spans="2:25" x14ac:dyDescent="0.3">
      <c r="E26" s="11"/>
      <c r="F26" s="11"/>
      <c r="G26" s="11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4"/>
  <sheetViews>
    <sheetView zoomScale="60" zoomScaleNormal="60" workbookViewId="0">
      <selection activeCell="I21" sqref="I21:Y21"/>
    </sheetView>
  </sheetViews>
  <sheetFormatPr defaultRowHeight="14.4" x14ac:dyDescent="0.3"/>
  <cols>
    <col min="2" max="3" width="16.88671875" customWidth="1"/>
    <col min="4" max="4" width="21.886718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33203125" customWidth="1"/>
    <col min="12" max="12" width="22.88671875" customWidth="1"/>
    <col min="13" max="13" width="11.33203125" customWidth="1"/>
    <col min="23" max="23" width="17.44140625" customWidth="1"/>
    <col min="24" max="24" width="12.33203125" customWidth="1"/>
  </cols>
  <sheetData>
    <row r="2" spans="2:25" ht="22.8" x14ac:dyDescent="0.4">
      <c r="B2" s="547" t="s">
        <v>1</v>
      </c>
      <c r="C2" s="547"/>
      <c r="D2" s="548"/>
      <c r="E2" s="547" t="s">
        <v>3</v>
      </c>
      <c r="F2" s="547"/>
      <c r="G2" s="549" t="s">
        <v>2</v>
      </c>
      <c r="H2" s="548">
        <v>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2" t="s">
        <v>0</v>
      </c>
      <c r="C4" s="842"/>
      <c r="D4" s="844" t="s">
        <v>134</v>
      </c>
      <c r="E4" s="842" t="s">
        <v>37</v>
      </c>
      <c r="F4" s="844" t="s">
        <v>36</v>
      </c>
      <c r="G4" s="844" t="s">
        <v>25</v>
      </c>
      <c r="H4" s="844" t="s">
        <v>35</v>
      </c>
      <c r="I4" s="848" t="s">
        <v>22</v>
      </c>
      <c r="J4" s="851"/>
      <c r="K4" s="852"/>
      <c r="L4" s="845" t="s">
        <v>135</v>
      </c>
      <c r="M4" s="839" t="s">
        <v>23</v>
      </c>
      <c r="N4" s="840"/>
      <c r="O4" s="854"/>
      <c r="P4" s="854"/>
      <c r="Q4" s="855"/>
      <c r="R4" s="839" t="s">
        <v>24</v>
      </c>
      <c r="S4" s="840"/>
      <c r="T4" s="840"/>
      <c r="U4" s="840"/>
      <c r="V4" s="840"/>
      <c r="W4" s="840"/>
      <c r="X4" s="840"/>
      <c r="Y4" s="841"/>
    </row>
    <row r="5" spans="2:25" s="16" customFormat="1" ht="48.75" customHeight="1" thickBot="1" x14ac:dyDescent="0.35">
      <c r="B5" s="843"/>
      <c r="C5" s="847"/>
      <c r="D5" s="847"/>
      <c r="E5" s="847"/>
      <c r="F5" s="847"/>
      <c r="G5" s="847"/>
      <c r="H5" s="847"/>
      <c r="I5" s="414" t="s">
        <v>26</v>
      </c>
      <c r="J5" s="698" t="s">
        <v>27</v>
      </c>
      <c r="K5" s="414" t="s">
        <v>28</v>
      </c>
      <c r="L5" s="853"/>
      <c r="M5" s="424" t="s">
        <v>29</v>
      </c>
      <c r="N5" s="69" t="s">
        <v>93</v>
      </c>
      <c r="O5" s="69" t="s">
        <v>30</v>
      </c>
      <c r="P5" s="709" t="s">
        <v>94</v>
      </c>
      <c r="Q5" s="710" t="s">
        <v>95</v>
      </c>
      <c r="R5" s="424" t="s">
        <v>31</v>
      </c>
      <c r="S5" s="69" t="s">
        <v>32</v>
      </c>
      <c r="T5" s="69" t="s">
        <v>33</v>
      </c>
      <c r="U5" s="69" t="s">
        <v>34</v>
      </c>
      <c r="V5" s="69" t="s">
        <v>96</v>
      </c>
      <c r="W5" s="69" t="s">
        <v>97</v>
      </c>
      <c r="X5" s="69" t="s">
        <v>98</v>
      </c>
      <c r="Y5" s="712" t="s">
        <v>99</v>
      </c>
    </row>
    <row r="6" spans="2:25" s="16" customFormat="1" ht="28.5" customHeight="1" x14ac:dyDescent="0.3">
      <c r="B6" s="723" t="s">
        <v>5</v>
      </c>
      <c r="C6" s="119"/>
      <c r="D6" s="334" t="s">
        <v>121</v>
      </c>
      <c r="E6" s="133" t="s">
        <v>17</v>
      </c>
      <c r="F6" s="748" t="s">
        <v>122</v>
      </c>
      <c r="G6" s="133">
        <v>250</v>
      </c>
      <c r="H6" s="570"/>
      <c r="I6" s="292">
        <v>0</v>
      </c>
      <c r="J6" s="49">
        <v>0</v>
      </c>
      <c r="K6" s="50">
        <v>37.5</v>
      </c>
      <c r="L6" s="386">
        <v>150</v>
      </c>
      <c r="M6" s="292"/>
      <c r="N6" s="293"/>
      <c r="O6" s="49"/>
      <c r="P6" s="49"/>
      <c r="Q6" s="50"/>
      <c r="R6" s="292"/>
      <c r="S6" s="49"/>
      <c r="T6" s="49"/>
      <c r="U6" s="49"/>
      <c r="V6" s="49"/>
      <c r="W6" s="49"/>
      <c r="X6" s="49"/>
      <c r="Y6" s="50"/>
    </row>
    <row r="7" spans="2:25" s="16" customFormat="1" ht="39" customHeight="1" x14ac:dyDescent="0.3">
      <c r="B7" s="122"/>
      <c r="C7" s="395"/>
      <c r="D7" s="147">
        <v>78</v>
      </c>
      <c r="E7" s="395" t="s">
        <v>9</v>
      </c>
      <c r="F7" s="703" t="s">
        <v>83</v>
      </c>
      <c r="G7" s="359">
        <v>90</v>
      </c>
      <c r="H7" s="147"/>
      <c r="I7" s="214">
        <v>14.85</v>
      </c>
      <c r="J7" s="15">
        <v>13.32</v>
      </c>
      <c r="K7" s="18">
        <v>5.94</v>
      </c>
      <c r="L7" s="166">
        <v>202.68</v>
      </c>
      <c r="M7" s="17">
        <v>0.06</v>
      </c>
      <c r="N7" s="15">
        <v>0.11</v>
      </c>
      <c r="O7" s="15">
        <v>3.83</v>
      </c>
      <c r="P7" s="15">
        <v>19.5</v>
      </c>
      <c r="Q7" s="18">
        <v>0</v>
      </c>
      <c r="R7" s="214">
        <v>20.58</v>
      </c>
      <c r="S7" s="15">
        <v>74.39</v>
      </c>
      <c r="T7" s="15">
        <v>22.98</v>
      </c>
      <c r="U7" s="15">
        <v>0.95</v>
      </c>
      <c r="V7" s="15">
        <v>204</v>
      </c>
      <c r="W7" s="15">
        <v>3.5999999999999999E-3</v>
      </c>
      <c r="X7" s="15">
        <v>8.9999999999999998E-4</v>
      </c>
      <c r="Y7" s="46">
        <v>0.9</v>
      </c>
    </row>
    <row r="8" spans="2:25" s="16" customFormat="1" ht="39" customHeight="1" x14ac:dyDescent="0.3">
      <c r="B8" s="93"/>
      <c r="C8" s="654"/>
      <c r="D8" s="146">
        <v>65</v>
      </c>
      <c r="E8" s="702" t="s">
        <v>57</v>
      </c>
      <c r="F8" s="704" t="s">
        <v>49</v>
      </c>
      <c r="G8" s="146">
        <v>150</v>
      </c>
      <c r="H8" s="146"/>
      <c r="I8" s="215">
        <v>6.45</v>
      </c>
      <c r="J8" s="13">
        <v>4.05</v>
      </c>
      <c r="K8" s="23">
        <v>40.200000000000003</v>
      </c>
      <c r="L8" s="117">
        <v>223.65</v>
      </c>
      <c r="M8" s="72">
        <v>0.08</v>
      </c>
      <c r="N8" s="13">
        <v>0.02</v>
      </c>
      <c r="O8" s="13">
        <v>0</v>
      </c>
      <c r="P8" s="13">
        <v>30</v>
      </c>
      <c r="Q8" s="23">
        <v>0.11</v>
      </c>
      <c r="R8" s="215">
        <v>13.05</v>
      </c>
      <c r="S8" s="13">
        <v>58.34</v>
      </c>
      <c r="T8" s="13">
        <v>22.53</v>
      </c>
      <c r="U8" s="13">
        <v>1.25</v>
      </c>
      <c r="V8" s="13">
        <v>1.1000000000000001</v>
      </c>
      <c r="W8" s="13">
        <v>0</v>
      </c>
      <c r="X8" s="13">
        <v>0</v>
      </c>
      <c r="Y8" s="46">
        <v>0</v>
      </c>
    </row>
    <row r="9" spans="2:25" s="16" customFormat="1" ht="39" customHeight="1" x14ac:dyDescent="0.3">
      <c r="B9" s="93"/>
      <c r="C9" s="654"/>
      <c r="D9" s="147">
        <v>160</v>
      </c>
      <c r="E9" s="702" t="s">
        <v>56</v>
      </c>
      <c r="F9" s="705" t="s">
        <v>86</v>
      </c>
      <c r="G9" s="706">
        <v>200</v>
      </c>
      <c r="H9" s="146"/>
      <c r="I9" s="214">
        <v>0.4</v>
      </c>
      <c r="J9" s="15">
        <v>0.6</v>
      </c>
      <c r="K9" s="18">
        <v>17.8</v>
      </c>
      <c r="L9" s="166">
        <v>78.599999999999994</v>
      </c>
      <c r="M9" s="17">
        <v>0</v>
      </c>
      <c r="N9" s="15">
        <v>0</v>
      </c>
      <c r="O9" s="15">
        <v>48</v>
      </c>
      <c r="P9" s="15">
        <v>0</v>
      </c>
      <c r="Q9" s="18">
        <v>0</v>
      </c>
      <c r="R9" s="214">
        <v>4.01</v>
      </c>
      <c r="S9" s="15">
        <v>9.17</v>
      </c>
      <c r="T9" s="15">
        <v>1.33</v>
      </c>
      <c r="U9" s="15">
        <v>0.37</v>
      </c>
      <c r="V9" s="15">
        <v>9.3000000000000007</v>
      </c>
      <c r="W9" s="15">
        <v>0</v>
      </c>
      <c r="X9" s="15">
        <v>0</v>
      </c>
      <c r="Y9" s="39">
        <v>0</v>
      </c>
    </row>
    <row r="10" spans="2:25" s="16" customFormat="1" ht="39" customHeight="1" x14ac:dyDescent="0.3">
      <c r="B10" s="93"/>
      <c r="C10" s="654"/>
      <c r="D10" s="253">
        <v>119</v>
      </c>
      <c r="E10" s="654" t="s">
        <v>13</v>
      </c>
      <c r="F10" s="654" t="s">
        <v>50</v>
      </c>
      <c r="G10" s="707">
        <v>20</v>
      </c>
      <c r="H10" s="148"/>
      <c r="I10" s="214">
        <v>1.4</v>
      </c>
      <c r="J10" s="15">
        <v>0.14000000000000001</v>
      </c>
      <c r="K10" s="18">
        <v>8.8000000000000007</v>
      </c>
      <c r="L10" s="166">
        <v>48</v>
      </c>
      <c r="M10" s="17">
        <v>0.02</v>
      </c>
      <c r="N10" s="15">
        <v>6.0000000000000001E-3</v>
      </c>
      <c r="O10" s="15">
        <v>0</v>
      </c>
      <c r="P10" s="15">
        <v>0</v>
      </c>
      <c r="Q10" s="18">
        <v>0</v>
      </c>
      <c r="R10" s="214">
        <v>7.4</v>
      </c>
      <c r="S10" s="15">
        <v>43.6</v>
      </c>
      <c r="T10" s="15">
        <v>13</v>
      </c>
      <c r="U10" s="15">
        <v>0.56000000000000005</v>
      </c>
      <c r="V10" s="15">
        <v>18.600000000000001</v>
      </c>
      <c r="W10" s="15">
        <v>5.9999999999999995E-4</v>
      </c>
      <c r="X10" s="15">
        <v>1E-3</v>
      </c>
      <c r="Y10" s="39">
        <v>0</v>
      </c>
    </row>
    <row r="11" spans="2:25" s="16" customFormat="1" ht="39" customHeight="1" x14ac:dyDescent="0.3">
      <c r="B11" s="93"/>
      <c r="C11" s="654"/>
      <c r="D11" s="148">
        <v>120</v>
      </c>
      <c r="E11" s="654" t="s">
        <v>14</v>
      </c>
      <c r="F11" s="654" t="s">
        <v>43</v>
      </c>
      <c r="G11" s="148">
        <v>20</v>
      </c>
      <c r="H11" s="148"/>
      <c r="I11" s="214">
        <v>1.1399999999999999</v>
      </c>
      <c r="J11" s="15">
        <v>0.22</v>
      </c>
      <c r="K11" s="18">
        <v>7.44</v>
      </c>
      <c r="L11" s="167">
        <v>36.26</v>
      </c>
      <c r="M11" s="19">
        <v>0.02</v>
      </c>
      <c r="N11" s="20">
        <v>2.4E-2</v>
      </c>
      <c r="O11" s="20">
        <v>0.08</v>
      </c>
      <c r="P11" s="20">
        <v>0</v>
      </c>
      <c r="Q11" s="21">
        <v>0</v>
      </c>
      <c r="R11" s="242">
        <v>6.8</v>
      </c>
      <c r="S11" s="20">
        <v>24</v>
      </c>
      <c r="T11" s="20">
        <v>8.1999999999999993</v>
      </c>
      <c r="U11" s="20">
        <v>0.46</v>
      </c>
      <c r="V11" s="20">
        <v>73.5</v>
      </c>
      <c r="W11" s="20">
        <v>2E-3</v>
      </c>
      <c r="X11" s="20">
        <v>2E-3</v>
      </c>
      <c r="Y11" s="46">
        <v>1.2E-2</v>
      </c>
    </row>
    <row r="12" spans="2:25" s="16" customFormat="1" ht="39" customHeight="1" x14ac:dyDescent="0.3">
      <c r="B12" s="122"/>
      <c r="C12" s="755"/>
      <c r="D12" s="147"/>
      <c r="E12" s="395"/>
      <c r="F12" s="696" t="s">
        <v>20</v>
      </c>
      <c r="G12" s="238">
        <f>G6+G7+G8+G9+G10+G11</f>
        <v>730</v>
      </c>
      <c r="H12" s="147"/>
      <c r="I12" s="242">
        <f t="shared" ref="I12:Y12" si="0">I6+I7+I8+I9+I10+I11</f>
        <v>24.24</v>
      </c>
      <c r="J12" s="20">
        <f t="shared" si="0"/>
        <v>18.330000000000002</v>
      </c>
      <c r="K12" s="21">
        <f t="shared" si="0"/>
        <v>117.67999999999999</v>
      </c>
      <c r="L12" s="502">
        <f t="shared" si="0"/>
        <v>739.19</v>
      </c>
      <c r="M12" s="19">
        <f t="shared" si="0"/>
        <v>0.18</v>
      </c>
      <c r="N12" s="20">
        <f t="shared" si="0"/>
        <v>0.16</v>
      </c>
      <c r="O12" s="20">
        <f t="shared" si="0"/>
        <v>51.91</v>
      </c>
      <c r="P12" s="20">
        <f t="shared" si="0"/>
        <v>49.5</v>
      </c>
      <c r="Q12" s="21">
        <f t="shared" si="0"/>
        <v>0.11</v>
      </c>
      <c r="R12" s="242">
        <f t="shared" si="0"/>
        <v>51.839999999999989</v>
      </c>
      <c r="S12" s="20">
        <f t="shared" si="0"/>
        <v>209.5</v>
      </c>
      <c r="T12" s="20">
        <f t="shared" si="0"/>
        <v>68.040000000000006</v>
      </c>
      <c r="U12" s="20">
        <f t="shared" si="0"/>
        <v>3.5900000000000003</v>
      </c>
      <c r="V12" s="20">
        <f t="shared" si="0"/>
        <v>306.5</v>
      </c>
      <c r="W12" s="20">
        <f t="shared" si="0"/>
        <v>6.1999999999999998E-3</v>
      </c>
      <c r="X12" s="20">
        <f t="shared" si="0"/>
        <v>3.8999999999999998E-3</v>
      </c>
      <c r="Y12" s="46">
        <f t="shared" si="0"/>
        <v>0.91200000000000003</v>
      </c>
    </row>
    <row r="13" spans="2:25" s="16" customFormat="1" ht="39" customHeight="1" thickBot="1" x14ac:dyDescent="0.35">
      <c r="B13" s="122"/>
      <c r="C13" s="756"/>
      <c r="D13" s="174"/>
      <c r="E13" s="402"/>
      <c r="F13" s="757" t="s">
        <v>21</v>
      </c>
      <c r="G13" s="174"/>
      <c r="H13" s="174"/>
      <c r="I13" s="217"/>
      <c r="J13" s="131"/>
      <c r="K13" s="199"/>
      <c r="L13" s="519">
        <f>L12/23.5</f>
        <v>31.454893617021281</v>
      </c>
      <c r="M13" s="185"/>
      <c r="N13" s="131"/>
      <c r="O13" s="131"/>
      <c r="P13" s="131"/>
      <c r="Q13" s="199"/>
      <c r="R13" s="217"/>
      <c r="S13" s="131"/>
      <c r="T13" s="131"/>
      <c r="U13" s="131"/>
      <c r="V13" s="131"/>
      <c r="W13" s="131"/>
      <c r="X13" s="131"/>
      <c r="Y13" s="132"/>
    </row>
    <row r="14" spans="2:25" s="16" customFormat="1" ht="39" customHeight="1" x14ac:dyDescent="0.3">
      <c r="B14" s="122" t="s">
        <v>6</v>
      </c>
      <c r="C14" s="754"/>
      <c r="D14" s="475">
        <v>137</v>
      </c>
      <c r="E14" s="724" t="s">
        <v>19</v>
      </c>
      <c r="F14" s="624" t="s">
        <v>139</v>
      </c>
      <c r="G14" s="725">
        <v>100</v>
      </c>
      <c r="H14" s="197"/>
      <c r="I14" s="726">
        <v>0.8</v>
      </c>
      <c r="J14" s="320">
        <v>0.2</v>
      </c>
      <c r="K14" s="321">
        <v>7.5</v>
      </c>
      <c r="L14" s="412">
        <v>38</v>
      </c>
      <c r="M14" s="379">
        <v>0.06</v>
      </c>
      <c r="N14" s="726">
        <v>0.03</v>
      </c>
      <c r="O14" s="320">
        <v>38</v>
      </c>
      <c r="P14" s="320">
        <v>10</v>
      </c>
      <c r="Q14" s="380">
        <v>0</v>
      </c>
      <c r="R14" s="379">
        <v>35</v>
      </c>
      <c r="S14" s="320">
        <v>17</v>
      </c>
      <c r="T14" s="320">
        <v>11</v>
      </c>
      <c r="U14" s="320">
        <v>0.1</v>
      </c>
      <c r="V14" s="320">
        <v>155</v>
      </c>
      <c r="W14" s="320">
        <v>2.9999999999999997E-4</v>
      </c>
      <c r="X14" s="320">
        <v>1E-4</v>
      </c>
      <c r="Y14" s="380">
        <v>0.15</v>
      </c>
    </row>
    <row r="15" spans="2:25" s="16" customFormat="1" ht="39" customHeight="1" x14ac:dyDescent="0.3">
      <c r="B15" s="93"/>
      <c r="C15" s="127"/>
      <c r="D15" s="458">
        <v>32</v>
      </c>
      <c r="E15" s="91" t="s">
        <v>8</v>
      </c>
      <c r="F15" s="137" t="s">
        <v>48</v>
      </c>
      <c r="G15" s="534">
        <v>200</v>
      </c>
      <c r="H15" s="147"/>
      <c r="I15" s="220">
        <v>5.88</v>
      </c>
      <c r="J15" s="76">
        <v>8.82</v>
      </c>
      <c r="K15" s="186">
        <v>9.6</v>
      </c>
      <c r="L15" s="324">
        <v>142.19999999999999</v>
      </c>
      <c r="M15" s="220">
        <v>0.04</v>
      </c>
      <c r="N15" s="76">
        <v>0.08</v>
      </c>
      <c r="O15" s="76">
        <v>2.2400000000000002</v>
      </c>
      <c r="P15" s="76">
        <v>132.44</v>
      </c>
      <c r="Q15" s="77">
        <v>0.06</v>
      </c>
      <c r="R15" s="220">
        <v>32.880000000000003</v>
      </c>
      <c r="S15" s="76">
        <v>83.64</v>
      </c>
      <c r="T15" s="727">
        <v>22.74</v>
      </c>
      <c r="U15" s="76">
        <v>1.44</v>
      </c>
      <c r="V15" s="76">
        <v>320.8</v>
      </c>
      <c r="W15" s="76">
        <v>6.0000000000000001E-3</v>
      </c>
      <c r="X15" s="76">
        <v>0</v>
      </c>
      <c r="Y15" s="186">
        <v>3.5999999999999997E-2</v>
      </c>
    </row>
    <row r="16" spans="2:25" s="16" customFormat="1" ht="39" customHeight="1" x14ac:dyDescent="0.3">
      <c r="B16" s="95"/>
      <c r="C16" s="207"/>
      <c r="D16" s="458">
        <v>182</v>
      </c>
      <c r="E16" s="183" t="s">
        <v>9</v>
      </c>
      <c r="F16" s="308" t="s">
        <v>147</v>
      </c>
      <c r="G16" s="728">
        <v>90</v>
      </c>
      <c r="H16" s="115"/>
      <c r="I16" s="187">
        <v>18.61</v>
      </c>
      <c r="J16" s="76">
        <v>5.33</v>
      </c>
      <c r="K16" s="77">
        <v>2.89</v>
      </c>
      <c r="L16" s="189">
        <v>133.04</v>
      </c>
      <c r="M16" s="187">
        <v>0.1</v>
      </c>
      <c r="N16" s="187">
        <v>0.12</v>
      </c>
      <c r="O16" s="76">
        <v>1.34</v>
      </c>
      <c r="P16" s="76">
        <v>30</v>
      </c>
      <c r="Q16" s="77">
        <v>0.32</v>
      </c>
      <c r="R16" s="220">
        <v>125.75</v>
      </c>
      <c r="S16" s="76">
        <v>245.55199999999999</v>
      </c>
      <c r="T16" s="76">
        <v>56.16</v>
      </c>
      <c r="U16" s="76">
        <v>0.97</v>
      </c>
      <c r="V16" s="76">
        <v>404.63</v>
      </c>
      <c r="W16" s="76">
        <v>0.13800000000000001</v>
      </c>
      <c r="X16" s="76">
        <v>1.494E-2</v>
      </c>
      <c r="Y16" s="186">
        <v>0.65</v>
      </c>
    </row>
    <row r="17" spans="2:25" s="16" customFormat="1" ht="39" customHeight="1" x14ac:dyDescent="0.3">
      <c r="B17" s="95"/>
      <c r="C17" s="207"/>
      <c r="D17" s="458">
        <v>53</v>
      </c>
      <c r="E17" s="183" t="s">
        <v>57</v>
      </c>
      <c r="F17" s="129" t="s">
        <v>54</v>
      </c>
      <c r="G17" s="91">
        <v>150</v>
      </c>
      <c r="H17" s="115"/>
      <c r="I17" s="187">
        <v>3.3</v>
      </c>
      <c r="J17" s="76">
        <v>4.95</v>
      </c>
      <c r="K17" s="77">
        <v>32.25</v>
      </c>
      <c r="L17" s="189">
        <v>186.45</v>
      </c>
      <c r="M17" s="187">
        <v>0.03</v>
      </c>
      <c r="N17" s="187">
        <v>0.03</v>
      </c>
      <c r="O17" s="76">
        <v>0</v>
      </c>
      <c r="P17" s="76">
        <v>18.899999999999999</v>
      </c>
      <c r="Q17" s="77">
        <v>0.08</v>
      </c>
      <c r="R17" s="220">
        <v>4.95</v>
      </c>
      <c r="S17" s="76">
        <v>79.83</v>
      </c>
      <c r="T17" s="727">
        <v>26.52</v>
      </c>
      <c r="U17" s="76">
        <v>0.53</v>
      </c>
      <c r="V17" s="76">
        <v>0.52</v>
      </c>
      <c r="W17" s="76">
        <v>0</v>
      </c>
      <c r="X17" s="76">
        <v>8.0000000000000002E-3</v>
      </c>
      <c r="Y17" s="186">
        <v>2.7E-2</v>
      </c>
    </row>
    <row r="18" spans="2:25" s="16" customFormat="1" ht="39" customHeight="1" x14ac:dyDescent="0.3">
      <c r="B18" s="95"/>
      <c r="C18" s="207"/>
      <c r="D18" s="461">
        <v>216</v>
      </c>
      <c r="E18" s="91" t="s">
        <v>17</v>
      </c>
      <c r="F18" s="137" t="s">
        <v>106</v>
      </c>
      <c r="G18" s="458">
        <v>200</v>
      </c>
      <c r="H18" s="326"/>
      <c r="I18" s="242">
        <v>0.26</v>
      </c>
      <c r="J18" s="20">
        <v>0</v>
      </c>
      <c r="K18" s="46">
        <v>15.46</v>
      </c>
      <c r="L18" s="241">
        <v>62</v>
      </c>
      <c r="M18" s="242">
        <v>0</v>
      </c>
      <c r="N18" s="20">
        <v>0</v>
      </c>
      <c r="O18" s="20">
        <v>4.4000000000000004</v>
      </c>
      <c r="P18" s="20">
        <v>0</v>
      </c>
      <c r="Q18" s="21">
        <v>0</v>
      </c>
      <c r="R18" s="242">
        <v>0.4</v>
      </c>
      <c r="S18" s="20">
        <v>0</v>
      </c>
      <c r="T18" s="20">
        <v>0</v>
      </c>
      <c r="U18" s="20">
        <v>0.04</v>
      </c>
      <c r="V18" s="20">
        <v>0.36</v>
      </c>
      <c r="W18" s="20">
        <v>0</v>
      </c>
      <c r="X18" s="20">
        <v>0</v>
      </c>
      <c r="Y18" s="46">
        <v>0</v>
      </c>
    </row>
    <row r="19" spans="2:25" s="16" customFormat="1" ht="39" customHeight="1" x14ac:dyDescent="0.3">
      <c r="B19" s="95"/>
      <c r="C19" s="207"/>
      <c r="D19" s="126">
        <v>119</v>
      </c>
      <c r="E19" s="152" t="s">
        <v>13</v>
      </c>
      <c r="F19" s="128" t="s">
        <v>50</v>
      </c>
      <c r="G19" s="112">
        <v>45</v>
      </c>
      <c r="H19" s="114"/>
      <c r="I19" s="17">
        <v>3.19</v>
      </c>
      <c r="J19" s="15">
        <v>0.31</v>
      </c>
      <c r="K19" s="18">
        <v>19.89</v>
      </c>
      <c r="L19" s="166">
        <v>108</v>
      </c>
      <c r="M19" s="17">
        <v>0.05</v>
      </c>
      <c r="N19" s="17">
        <v>0.02</v>
      </c>
      <c r="O19" s="15">
        <v>0</v>
      </c>
      <c r="P19" s="15">
        <v>0</v>
      </c>
      <c r="Q19" s="18">
        <v>0</v>
      </c>
      <c r="R19" s="214">
        <v>16.649999999999999</v>
      </c>
      <c r="S19" s="15">
        <v>98.1</v>
      </c>
      <c r="T19" s="15">
        <v>29.25</v>
      </c>
      <c r="U19" s="15">
        <v>1.26</v>
      </c>
      <c r="V19" s="15">
        <v>41.85</v>
      </c>
      <c r="W19" s="15">
        <v>2E-3</v>
      </c>
      <c r="X19" s="15">
        <v>3.0000000000000001E-3</v>
      </c>
      <c r="Y19" s="43">
        <v>0</v>
      </c>
    </row>
    <row r="20" spans="2:25" s="16" customFormat="1" ht="39" customHeight="1" x14ac:dyDescent="0.3">
      <c r="B20" s="95"/>
      <c r="C20" s="207"/>
      <c r="D20" s="124">
        <v>120</v>
      </c>
      <c r="E20" s="181" t="s">
        <v>14</v>
      </c>
      <c r="F20" s="188" t="s">
        <v>43</v>
      </c>
      <c r="G20" s="115">
        <v>40</v>
      </c>
      <c r="H20" s="309"/>
      <c r="I20" s="19">
        <v>2.64</v>
      </c>
      <c r="J20" s="20">
        <v>0.48</v>
      </c>
      <c r="K20" s="21">
        <v>16.079999999999998</v>
      </c>
      <c r="L20" s="169">
        <v>79.2</v>
      </c>
      <c r="M20" s="17">
        <v>7.0000000000000007E-2</v>
      </c>
      <c r="N20" s="17">
        <v>0.03</v>
      </c>
      <c r="O20" s="15">
        <v>0</v>
      </c>
      <c r="P20" s="15">
        <v>0</v>
      </c>
      <c r="Q20" s="18">
        <v>0</v>
      </c>
      <c r="R20" s="214">
        <v>11.6</v>
      </c>
      <c r="S20" s="15">
        <v>60</v>
      </c>
      <c r="T20" s="15">
        <v>18.8</v>
      </c>
      <c r="U20" s="15">
        <v>1.56</v>
      </c>
      <c r="V20" s="15">
        <v>94</v>
      </c>
      <c r="W20" s="15">
        <v>1.6999999999999999E-3</v>
      </c>
      <c r="X20" s="15">
        <v>2.2000000000000001E-3</v>
      </c>
      <c r="Y20" s="39">
        <v>0.01</v>
      </c>
    </row>
    <row r="21" spans="2:25" s="16" customFormat="1" ht="39" customHeight="1" x14ac:dyDescent="0.3">
      <c r="B21" s="95"/>
      <c r="C21" s="207"/>
      <c r="D21" s="592"/>
      <c r="E21" s="221"/>
      <c r="F21" s="268" t="s">
        <v>20</v>
      </c>
      <c r="G21" s="273">
        <f>SUM(G14:G20)</f>
        <v>825</v>
      </c>
      <c r="H21" s="114"/>
      <c r="I21" s="24">
        <f t="shared" ref="I21:Y21" si="1">SUM(I14:I20)</f>
        <v>34.68</v>
      </c>
      <c r="J21" s="14">
        <f t="shared" si="1"/>
        <v>20.09</v>
      </c>
      <c r="K21" s="108">
        <f t="shared" si="1"/>
        <v>103.67</v>
      </c>
      <c r="L21" s="333">
        <f t="shared" si="1"/>
        <v>748.8900000000001</v>
      </c>
      <c r="M21" s="24">
        <f t="shared" si="1"/>
        <v>0.35000000000000003</v>
      </c>
      <c r="N21" s="24">
        <f t="shared" si="1"/>
        <v>0.31000000000000005</v>
      </c>
      <c r="O21" s="14">
        <f t="shared" si="1"/>
        <v>45.980000000000004</v>
      </c>
      <c r="P21" s="14">
        <f t="shared" si="1"/>
        <v>191.34</v>
      </c>
      <c r="Q21" s="108">
        <f t="shared" si="1"/>
        <v>0.46</v>
      </c>
      <c r="R21" s="176">
        <f t="shared" si="1"/>
        <v>227.23</v>
      </c>
      <c r="S21" s="14">
        <f t="shared" si="1"/>
        <v>584.12199999999996</v>
      </c>
      <c r="T21" s="14">
        <f t="shared" si="1"/>
        <v>164.47</v>
      </c>
      <c r="U21" s="14">
        <f t="shared" si="1"/>
        <v>5.9</v>
      </c>
      <c r="V21" s="14">
        <f t="shared" si="1"/>
        <v>1017.1600000000001</v>
      </c>
      <c r="W21" s="14">
        <f t="shared" si="1"/>
        <v>0.14800000000000002</v>
      </c>
      <c r="X21" s="14">
        <f t="shared" si="1"/>
        <v>2.8239999999999998E-2</v>
      </c>
      <c r="Y21" s="44">
        <f t="shared" si="1"/>
        <v>0.87300000000000011</v>
      </c>
    </row>
    <row r="22" spans="2:25" s="16" customFormat="1" ht="39" customHeight="1" thickBot="1" x14ac:dyDescent="0.35">
      <c r="B22" s="228"/>
      <c r="C22" s="260"/>
      <c r="D22" s="593"/>
      <c r="E22" s="270"/>
      <c r="F22" s="269" t="s">
        <v>21</v>
      </c>
      <c r="G22" s="270"/>
      <c r="H22" s="260"/>
      <c r="I22" s="259"/>
      <c r="J22" s="40"/>
      <c r="K22" s="261"/>
      <c r="L22" s="172">
        <f>L21/23.5</f>
        <v>31.867659574468089</v>
      </c>
      <c r="M22" s="259"/>
      <c r="N22" s="259"/>
      <c r="O22" s="40"/>
      <c r="P22" s="40"/>
      <c r="Q22" s="261"/>
      <c r="R22" s="262"/>
      <c r="S22" s="40"/>
      <c r="T22" s="40"/>
      <c r="U22" s="40"/>
      <c r="V22" s="40"/>
      <c r="W22" s="40"/>
      <c r="X22" s="40"/>
      <c r="Y22" s="41"/>
    </row>
    <row r="23" spans="2:25" x14ac:dyDescent="0.3">
      <c r="B23" s="2"/>
      <c r="C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</sheetData>
  <mergeCells count="11">
    <mergeCell ref="I4:K4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</mergeCells>
  <pageMargins left="0.25" right="0.25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2"/>
  <sheetViews>
    <sheetView zoomScale="60" zoomScaleNormal="60" workbookViewId="0">
      <selection activeCell="L10" sqref="L10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5546875" customWidth="1"/>
    <col min="12" max="12" width="22.88671875" customWidth="1"/>
    <col min="13" max="13" width="11.33203125" customWidth="1"/>
    <col min="24" max="24" width="17.44140625" customWidth="1"/>
  </cols>
  <sheetData>
    <row r="2" spans="2:25" ht="22.8" x14ac:dyDescent="0.4">
      <c r="B2" s="547" t="s">
        <v>1</v>
      </c>
      <c r="C2" s="547"/>
      <c r="D2" s="548"/>
      <c r="E2" s="547" t="s">
        <v>3</v>
      </c>
      <c r="F2" s="547"/>
      <c r="G2" s="549" t="s">
        <v>2</v>
      </c>
      <c r="H2" s="548">
        <v>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2" t="s">
        <v>0</v>
      </c>
      <c r="C4" s="842"/>
      <c r="D4" s="845" t="s">
        <v>134</v>
      </c>
      <c r="E4" s="842" t="s">
        <v>37</v>
      </c>
      <c r="F4" s="844" t="s">
        <v>36</v>
      </c>
      <c r="G4" s="844" t="s">
        <v>25</v>
      </c>
      <c r="H4" s="844" t="s">
        <v>35</v>
      </c>
      <c r="I4" s="848" t="s">
        <v>22</v>
      </c>
      <c r="J4" s="849"/>
      <c r="K4" s="850"/>
      <c r="L4" s="845" t="s">
        <v>135</v>
      </c>
      <c r="M4" s="848" t="s">
        <v>23</v>
      </c>
      <c r="N4" s="851"/>
      <c r="O4" s="851"/>
      <c r="P4" s="851"/>
      <c r="Q4" s="852"/>
      <c r="R4" s="848" t="s">
        <v>24</v>
      </c>
      <c r="S4" s="851"/>
      <c r="T4" s="851"/>
      <c r="U4" s="851"/>
      <c r="V4" s="851"/>
      <c r="W4" s="851"/>
      <c r="X4" s="851"/>
      <c r="Y4" s="852"/>
    </row>
    <row r="5" spans="2:25" s="16" customFormat="1" ht="47.4" thickBot="1" x14ac:dyDescent="0.35">
      <c r="B5" s="843"/>
      <c r="C5" s="843"/>
      <c r="D5" s="846"/>
      <c r="E5" s="843"/>
      <c r="F5" s="843"/>
      <c r="G5" s="843"/>
      <c r="H5" s="843"/>
      <c r="I5" s="434" t="s">
        <v>26</v>
      </c>
      <c r="J5" s="405" t="s">
        <v>27</v>
      </c>
      <c r="K5" s="537" t="s">
        <v>28</v>
      </c>
      <c r="L5" s="846"/>
      <c r="M5" s="424" t="s">
        <v>29</v>
      </c>
      <c r="N5" s="424" t="s">
        <v>93</v>
      </c>
      <c r="O5" s="424" t="s">
        <v>30</v>
      </c>
      <c r="P5" s="431" t="s">
        <v>94</v>
      </c>
      <c r="Q5" s="424" t="s">
        <v>95</v>
      </c>
      <c r="R5" s="424" t="s">
        <v>31</v>
      </c>
      <c r="S5" s="424" t="s">
        <v>32</v>
      </c>
      <c r="T5" s="424" t="s">
        <v>33</v>
      </c>
      <c r="U5" s="424" t="s">
        <v>34</v>
      </c>
      <c r="V5" s="424" t="s">
        <v>96</v>
      </c>
      <c r="W5" s="424" t="s">
        <v>97</v>
      </c>
      <c r="X5" s="424" t="s">
        <v>98</v>
      </c>
      <c r="Y5" s="533" t="s">
        <v>99</v>
      </c>
    </row>
    <row r="6" spans="2:25" s="16" customFormat="1" ht="19.5" customHeight="1" x14ac:dyDescent="0.3">
      <c r="B6" s="576" t="s">
        <v>5</v>
      </c>
      <c r="C6" s="239"/>
      <c r="D6" s="334">
        <v>1</v>
      </c>
      <c r="E6" s="565" t="s">
        <v>19</v>
      </c>
      <c r="F6" s="323" t="s">
        <v>11</v>
      </c>
      <c r="G6" s="133">
        <v>15</v>
      </c>
      <c r="H6" s="570"/>
      <c r="I6" s="292">
        <v>3.48</v>
      </c>
      <c r="J6" s="49">
        <v>4.43</v>
      </c>
      <c r="K6" s="50">
        <v>0</v>
      </c>
      <c r="L6" s="386">
        <v>54.6</v>
      </c>
      <c r="M6" s="232">
        <v>0.01</v>
      </c>
      <c r="N6" s="37">
        <v>0.05</v>
      </c>
      <c r="O6" s="37">
        <v>0.1</v>
      </c>
      <c r="P6" s="37">
        <v>40</v>
      </c>
      <c r="Q6" s="42">
        <v>0.14000000000000001</v>
      </c>
      <c r="R6" s="232">
        <v>132</v>
      </c>
      <c r="S6" s="37">
        <v>75</v>
      </c>
      <c r="T6" s="37">
        <v>5.25</v>
      </c>
      <c r="U6" s="37">
        <v>0.15</v>
      </c>
      <c r="V6" s="37">
        <v>13.2</v>
      </c>
      <c r="W6" s="37">
        <v>0</v>
      </c>
      <c r="X6" s="37">
        <v>0</v>
      </c>
      <c r="Y6" s="38">
        <v>0</v>
      </c>
    </row>
    <row r="7" spans="2:25" s="16" customFormat="1" ht="26.25" customHeight="1" x14ac:dyDescent="0.3">
      <c r="B7" s="577"/>
      <c r="C7" s="127"/>
      <c r="D7" s="458">
        <v>123</v>
      </c>
      <c r="E7" s="147" t="s">
        <v>55</v>
      </c>
      <c r="F7" s="137" t="s">
        <v>101</v>
      </c>
      <c r="G7" s="206">
        <v>205</v>
      </c>
      <c r="H7" s="91"/>
      <c r="I7" s="325">
        <v>7.17</v>
      </c>
      <c r="J7" s="83">
        <v>7.38</v>
      </c>
      <c r="K7" s="88">
        <v>35.049999999999997</v>
      </c>
      <c r="L7" s="387">
        <v>234.72</v>
      </c>
      <c r="M7" s="277">
        <v>0.08</v>
      </c>
      <c r="N7" s="27">
        <v>0.23</v>
      </c>
      <c r="O7" s="27">
        <v>0.88</v>
      </c>
      <c r="P7" s="27">
        <v>40</v>
      </c>
      <c r="Q7" s="483">
        <v>0.15</v>
      </c>
      <c r="R7" s="277">
        <v>188.96</v>
      </c>
      <c r="S7" s="27">
        <v>167.11</v>
      </c>
      <c r="T7" s="27">
        <v>29.71</v>
      </c>
      <c r="U7" s="27">
        <v>0.99</v>
      </c>
      <c r="V7" s="27">
        <v>248.91</v>
      </c>
      <c r="W7" s="27">
        <v>1.2999999999999999E-2</v>
      </c>
      <c r="X7" s="27">
        <v>8.0000000000000002E-3</v>
      </c>
      <c r="Y7" s="45">
        <v>0.03</v>
      </c>
    </row>
    <row r="8" spans="2:25" s="34" customFormat="1" ht="26.25" customHeight="1" x14ac:dyDescent="0.3">
      <c r="B8" s="585"/>
      <c r="C8" s="181"/>
      <c r="D8" s="124">
        <v>114</v>
      </c>
      <c r="E8" s="112" t="s">
        <v>41</v>
      </c>
      <c r="F8" s="306" t="s">
        <v>47</v>
      </c>
      <c r="G8" s="161">
        <v>200</v>
      </c>
      <c r="H8" s="112"/>
      <c r="I8" s="214">
        <v>0.2</v>
      </c>
      <c r="J8" s="15">
        <v>0</v>
      </c>
      <c r="K8" s="39">
        <v>11</v>
      </c>
      <c r="L8" s="222">
        <v>44.8</v>
      </c>
      <c r="M8" s="214">
        <v>0</v>
      </c>
      <c r="N8" s="15">
        <v>0</v>
      </c>
      <c r="O8" s="15">
        <v>0.08</v>
      </c>
      <c r="P8" s="15">
        <v>0</v>
      </c>
      <c r="Q8" s="18">
        <v>0</v>
      </c>
      <c r="R8" s="214">
        <v>13.56</v>
      </c>
      <c r="S8" s="15">
        <v>7.66</v>
      </c>
      <c r="T8" s="15">
        <v>4.08</v>
      </c>
      <c r="U8" s="15">
        <v>0.8</v>
      </c>
      <c r="V8" s="15">
        <v>0.68</v>
      </c>
      <c r="W8" s="15">
        <v>0</v>
      </c>
      <c r="X8" s="15">
        <v>0</v>
      </c>
      <c r="Y8" s="39">
        <v>0</v>
      </c>
    </row>
    <row r="9" spans="2:25" s="34" customFormat="1" ht="26.25" customHeight="1" x14ac:dyDescent="0.3">
      <c r="B9" s="585"/>
      <c r="C9" s="181"/>
      <c r="D9" s="124" t="s">
        <v>121</v>
      </c>
      <c r="E9" s="112" t="s">
        <v>17</v>
      </c>
      <c r="F9" s="306" t="s">
        <v>133</v>
      </c>
      <c r="G9" s="161">
        <v>200</v>
      </c>
      <c r="H9" s="112"/>
      <c r="I9" s="214">
        <v>5.4</v>
      </c>
      <c r="J9" s="15">
        <v>5</v>
      </c>
      <c r="K9" s="39">
        <v>20.6</v>
      </c>
      <c r="L9" s="222">
        <v>150</v>
      </c>
      <c r="M9" s="214"/>
      <c r="N9" s="15"/>
      <c r="O9" s="15"/>
      <c r="P9" s="15"/>
      <c r="Q9" s="18"/>
      <c r="R9" s="214"/>
      <c r="S9" s="15"/>
      <c r="T9" s="15"/>
      <c r="U9" s="15"/>
      <c r="V9" s="15"/>
      <c r="W9" s="15"/>
      <c r="X9" s="15"/>
      <c r="Y9" s="39"/>
    </row>
    <row r="10" spans="2:25" s="34" customFormat="1" ht="26.25" customHeight="1" x14ac:dyDescent="0.3">
      <c r="B10" s="585"/>
      <c r="C10" s="181"/>
      <c r="D10" s="461">
        <v>121</v>
      </c>
      <c r="E10" s="147" t="s">
        <v>13</v>
      </c>
      <c r="F10" s="113" t="s">
        <v>46</v>
      </c>
      <c r="G10" s="115">
        <v>25</v>
      </c>
      <c r="H10" s="91"/>
      <c r="I10" s="242">
        <v>1.8</v>
      </c>
      <c r="J10" s="20">
        <v>0.68</v>
      </c>
      <c r="K10" s="46">
        <v>12.28</v>
      </c>
      <c r="L10" s="360">
        <v>63.05</v>
      </c>
      <c r="M10" s="242">
        <v>0.03</v>
      </c>
      <c r="N10" s="20">
        <v>8.0000000000000002E-3</v>
      </c>
      <c r="O10" s="20">
        <v>0</v>
      </c>
      <c r="P10" s="20">
        <v>0</v>
      </c>
      <c r="Q10" s="21">
        <v>0</v>
      </c>
      <c r="R10" s="242">
        <v>6.25</v>
      </c>
      <c r="S10" s="20">
        <v>20.5</v>
      </c>
      <c r="T10" s="20">
        <v>8.25</v>
      </c>
      <c r="U10" s="20">
        <v>0.38</v>
      </c>
      <c r="V10" s="20">
        <v>23</v>
      </c>
      <c r="W10" s="20">
        <v>0</v>
      </c>
      <c r="X10" s="20">
        <v>0</v>
      </c>
      <c r="Y10" s="46">
        <v>0</v>
      </c>
    </row>
    <row r="11" spans="2:25" s="34" customFormat="1" ht="23.25" customHeight="1" x14ac:dyDescent="0.3">
      <c r="B11" s="585"/>
      <c r="C11" s="181"/>
      <c r="D11" s="458">
        <v>120</v>
      </c>
      <c r="E11" s="147" t="s">
        <v>14</v>
      </c>
      <c r="F11" s="113" t="s">
        <v>12</v>
      </c>
      <c r="G11" s="115">
        <v>20</v>
      </c>
      <c r="H11" s="91"/>
      <c r="I11" s="242">
        <v>1.1399999999999999</v>
      </c>
      <c r="J11" s="20">
        <v>0.22</v>
      </c>
      <c r="K11" s="46">
        <v>7.44</v>
      </c>
      <c r="L11" s="360">
        <v>36.26</v>
      </c>
      <c r="M11" s="242">
        <v>0.02</v>
      </c>
      <c r="N11" s="20">
        <v>2.4E-2</v>
      </c>
      <c r="O11" s="20">
        <v>0.08</v>
      </c>
      <c r="P11" s="20">
        <v>0</v>
      </c>
      <c r="Q11" s="21">
        <v>0</v>
      </c>
      <c r="R11" s="242">
        <v>6.8</v>
      </c>
      <c r="S11" s="20">
        <v>24</v>
      </c>
      <c r="T11" s="20">
        <v>8.1999999999999993</v>
      </c>
      <c r="U11" s="20">
        <v>0.46</v>
      </c>
      <c r="V11" s="20">
        <v>73.5</v>
      </c>
      <c r="W11" s="20">
        <v>2E-3</v>
      </c>
      <c r="X11" s="20">
        <v>2E-3</v>
      </c>
      <c r="Y11" s="46">
        <v>1.2E-2</v>
      </c>
    </row>
    <row r="12" spans="2:25" s="34" customFormat="1" ht="23.25" customHeight="1" x14ac:dyDescent="0.3">
      <c r="B12" s="585"/>
      <c r="C12" s="181"/>
      <c r="D12" s="458"/>
      <c r="E12" s="147"/>
      <c r="F12" s="135" t="s">
        <v>20</v>
      </c>
      <c r="G12" s="235">
        <f>SUM(G6:G11)</f>
        <v>665</v>
      </c>
      <c r="H12" s="91"/>
      <c r="I12" s="178">
        <f>I6+I7+I8+I9+I10+I11</f>
        <v>19.190000000000001</v>
      </c>
      <c r="J12" s="32">
        <f t="shared" ref="J12:Y12" si="0">J6+J7+J8+J9+J10+J11</f>
        <v>17.709999999999997</v>
      </c>
      <c r="K12" s="67">
        <f t="shared" si="0"/>
        <v>86.37</v>
      </c>
      <c r="L12" s="316">
        <f t="shared" si="0"/>
        <v>583.42999999999995</v>
      </c>
      <c r="M12" s="178">
        <f t="shared" si="0"/>
        <v>0.13999999999999999</v>
      </c>
      <c r="N12" s="32">
        <f t="shared" si="0"/>
        <v>0.31200000000000006</v>
      </c>
      <c r="O12" s="32">
        <f t="shared" si="0"/>
        <v>1.1400000000000001</v>
      </c>
      <c r="P12" s="32">
        <f t="shared" si="0"/>
        <v>80</v>
      </c>
      <c r="Q12" s="233">
        <f t="shared" si="0"/>
        <v>0.29000000000000004</v>
      </c>
      <c r="R12" s="178">
        <f t="shared" si="0"/>
        <v>347.57000000000005</v>
      </c>
      <c r="S12" s="32">
        <f t="shared" si="0"/>
        <v>294.27</v>
      </c>
      <c r="T12" s="32">
        <f t="shared" si="0"/>
        <v>55.489999999999995</v>
      </c>
      <c r="U12" s="32">
        <f t="shared" si="0"/>
        <v>2.78</v>
      </c>
      <c r="V12" s="32">
        <f t="shared" si="0"/>
        <v>359.29</v>
      </c>
      <c r="W12" s="32">
        <f t="shared" si="0"/>
        <v>1.4999999999999999E-2</v>
      </c>
      <c r="X12" s="32">
        <f t="shared" si="0"/>
        <v>0.01</v>
      </c>
      <c r="Y12" s="67">
        <f t="shared" si="0"/>
        <v>4.1999999999999996E-2</v>
      </c>
    </row>
    <row r="13" spans="2:25" s="34" customFormat="1" ht="28.5" customHeight="1" thickBot="1" x14ac:dyDescent="0.35">
      <c r="B13" s="585"/>
      <c r="C13" s="248"/>
      <c r="D13" s="458"/>
      <c r="E13" s="147"/>
      <c r="F13" s="136" t="s">
        <v>21</v>
      </c>
      <c r="G13" s="118"/>
      <c r="H13" s="91"/>
      <c r="I13" s="217"/>
      <c r="J13" s="131"/>
      <c r="K13" s="132"/>
      <c r="L13" s="282">
        <f>L12/23.5</f>
        <v>24.826808510638294</v>
      </c>
      <c r="M13" s="217"/>
      <c r="N13" s="729"/>
      <c r="O13" s="729"/>
      <c r="P13" s="729"/>
      <c r="Q13" s="730"/>
      <c r="R13" s="731"/>
      <c r="S13" s="729"/>
      <c r="T13" s="732"/>
      <c r="U13" s="729"/>
      <c r="V13" s="729"/>
      <c r="W13" s="729"/>
      <c r="X13" s="729"/>
      <c r="Y13" s="733"/>
    </row>
    <row r="14" spans="2:25" s="16" customFormat="1" ht="33.75" customHeight="1" x14ac:dyDescent="0.3">
      <c r="B14" s="576" t="s">
        <v>6</v>
      </c>
      <c r="C14" s="239"/>
      <c r="D14" s="334">
        <v>137</v>
      </c>
      <c r="E14" s="570" t="s">
        <v>19</v>
      </c>
      <c r="F14" s="716" t="s">
        <v>139</v>
      </c>
      <c r="G14" s="717">
        <v>100</v>
      </c>
      <c r="H14" s="133"/>
      <c r="I14" s="293">
        <v>0.8</v>
      </c>
      <c r="J14" s="49">
        <v>0.2</v>
      </c>
      <c r="K14" s="331">
        <v>7.5</v>
      </c>
      <c r="L14" s="718">
        <v>38</v>
      </c>
      <c r="M14" s="292">
        <v>0.06</v>
      </c>
      <c r="N14" s="293">
        <v>0.03</v>
      </c>
      <c r="O14" s="49">
        <v>38</v>
      </c>
      <c r="P14" s="49">
        <v>10</v>
      </c>
      <c r="Q14" s="50">
        <v>0</v>
      </c>
      <c r="R14" s="292">
        <v>35</v>
      </c>
      <c r="S14" s="49">
        <v>17</v>
      </c>
      <c r="T14" s="49">
        <v>11</v>
      </c>
      <c r="U14" s="49">
        <v>0.1</v>
      </c>
      <c r="V14" s="49">
        <v>155</v>
      </c>
      <c r="W14" s="49">
        <v>2.9999999999999997E-4</v>
      </c>
      <c r="X14" s="49">
        <v>1E-4</v>
      </c>
      <c r="Y14" s="50">
        <v>0.15</v>
      </c>
    </row>
    <row r="15" spans="2:25" s="16" customFormat="1" ht="33.75" customHeight="1" x14ac:dyDescent="0.3">
      <c r="B15" s="577"/>
      <c r="C15" s="127"/>
      <c r="D15" s="115">
        <v>237</v>
      </c>
      <c r="E15" s="91" t="s">
        <v>8</v>
      </c>
      <c r="F15" s="137" t="s">
        <v>90</v>
      </c>
      <c r="G15" s="359">
        <v>200</v>
      </c>
      <c r="H15" s="147"/>
      <c r="I15" s="242">
        <v>1.8</v>
      </c>
      <c r="J15" s="20">
        <v>5.4</v>
      </c>
      <c r="K15" s="46">
        <v>7.2</v>
      </c>
      <c r="L15" s="241">
        <v>84.8</v>
      </c>
      <c r="M15" s="242">
        <v>0.03</v>
      </c>
      <c r="N15" s="19">
        <v>0.04</v>
      </c>
      <c r="O15" s="20">
        <v>10.08</v>
      </c>
      <c r="P15" s="20">
        <v>104.4</v>
      </c>
      <c r="Q15" s="21">
        <v>0</v>
      </c>
      <c r="R15" s="242">
        <v>28.34</v>
      </c>
      <c r="S15" s="20">
        <v>33.4</v>
      </c>
      <c r="T15" s="20">
        <v>15.66</v>
      </c>
      <c r="U15" s="20">
        <v>0.62</v>
      </c>
      <c r="V15" s="20">
        <v>269</v>
      </c>
      <c r="W15" s="20">
        <v>0.04</v>
      </c>
      <c r="X15" s="20">
        <v>0</v>
      </c>
      <c r="Y15" s="46">
        <v>0.02</v>
      </c>
    </row>
    <row r="16" spans="2:25" s="16" customFormat="1" ht="33.75" customHeight="1" x14ac:dyDescent="0.3">
      <c r="B16" s="580"/>
      <c r="C16" s="207"/>
      <c r="D16" s="458">
        <v>89</v>
      </c>
      <c r="E16" s="115" t="s">
        <v>9</v>
      </c>
      <c r="F16" s="154" t="s">
        <v>76</v>
      </c>
      <c r="G16" s="206">
        <v>90</v>
      </c>
      <c r="H16" s="91"/>
      <c r="I16" s="220">
        <v>18.13</v>
      </c>
      <c r="J16" s="76">
        <v>17.05</v>
      </c>
      <c r="K16" s="186">
        <v>3.69</v>
      </c>
      <c r="L16" s="324">
        <v>240.96</v>
      </c>
      <c r="M16" s="325">
        <v>0.06</v>
      </c>
      <c r="N16" s="82">
        <v>0.13</v>
      </c>
      <c r="O16" s="83">
        <v>1.06</v>
      </c>
      <c r="P16" s="83">
        <v>0</v>
      </c>
      <c r="Q16" s="84">
        <v>0</v>
      </c>
      <c r="R16" s="325">
        <v>17.03</v>
      </c>
      <c r="S16" s="83">
        <v>176.72</v>
      </c>
      <c r="T16" s="83">
        <v>23.18</v>
      </c>
      <c r="U16" s="83">
        <v>2.61</v>
      </c>
      <c r="V16" s="83">
        <v>317</v>
      </c>
      <c r="W16" s="83">
        <v>7.0000000000000001E-3</v>
      </c>
      <c r="X16" s="83">
        <v>3.5E-4</v>
      </c>
      <c r="Y16" s="88">
        <v>0.06</v>
      </c>
    </row>
    <row r="17" spans="2:25" s="16" customFormat="1" ht="33.75" customHeight="1" x14ac:dyDescent="0.3">
      <c r="B17" s="95"/>
      <c r="C17" s="207"/>
      <c r="D17" s="458">
        <v>209</v>
      </c>
      <c r="E17" s="91" t="s">
        <v>57</v>
      </c>
      <c r="F17" s="113" t="s">
        <v>148</v>
      </c>
      <c r="G17" s="91">
        <v>150</v>
      </c>
      <c r="H17" s="115"/>
      <c r="I17" s="187">
        <v>5.77</v>
      </c>
      <c r="J17" s="76">
        <v>5.05</v>
      </c>
      <c r="K17" s="77">
        <v>34.26</v>
      </c>
      <c r="L17" s="189">
        <v>194</v>
      </c>
      <c r="M17" s="187">
        <v>7.0000000000000007E-2</v>
      </c>
      <c r="N17" s="187">
        <v>0.05</v>
      </c>
      <c r="O17" s="76">
        <v>0</v>
      </c>
      <c r="P17" s="76">
        <v>20</v>
      </c>
      <c r="Q17" s="77">
        <v>0.09</v>
      </c>
      <c r="R17" s="220">
        <v>18.02</v>
      </c>
      <c r="S17" s="76">
        <v>131.28</v>
      </c>
      <c r="T17" s="734">
        <v>70.7</v>
      </c>
      <c r="U17" s="76">
        <v>1.1000000000000001</v>
      </c>
      <c r="V17" s="76">
        <v>170.22</v>
      </c>
      <c r="W17" s="76">
        <v>0.01</v>
      </c>
      <c r="X17" s="76">
        <v>1.1999999999999999E-3</v>
      </c>
      <c r="Y17" s="186">
        <v>0</v>
      </c>
    </row>
    <row r="18" spans="2:25" s="16" customFormat="1" ht="43.5" customHeight="1" x14ac:dyDescent="0.3">
      <c r="B18" s="95"/>
      <c r="C18" s="207"/>
      <c r="D18" s="461">
        <v>216</v>
      </c>
      <c r="E18" s="91" t="s">
        <v>17</v>
      </c>
      <c r="F18" s="137" t="s">
        <v>106</v>
      </c>
      <c r="G18" s="115">
        <v>200</v>
      </c>
      <c r="H18" s="326"/>
      <c r="I18" s="242">
        <v>0.26</v>
      </c>
      <c r="J18" s="20">
        <v>0</v>
      </c>
      <c r="K18" s="46">
        <v>15.46</v>
      </c>
      <c r="L18" s="169">
        <v>62</v>
      </c>
      <c r="M18" s="242">
        <v>0</v>
      </c>
      <c r="N18" s="19">
        <v>0</v>
      </c>
      <c r="O18" s="20">
        <v>4.4000000000000004</v>
      </c>
      <c r="P18" s="20">
        <v>0</v>
      </c>
      <c r="Q18" s="46">
        <v>0</v>
      </c>
      <c r="R18" s="242">
        <v>0.4</v>
      </c>
      <c r="S18" s="20">
        <v>0</v>
      </c>
      <c r="T18" s="20">
        <v>0</v>
      </c>
      <c r="U18" s="20">
        <v>0.04</v>
      </c>
      <c r="V18" s="20">
        <v>0.36</v>
      </c>
      <c r="W18" s="20">
        <v>0</v>
      </c>
      <c r="X18" s="20">
        <v>0</v>
      </c>
      <c r="Y18" s="46">
        <v>0</v>
      </c>
    </row>
    <row r="19" spans="2:25" s="16" customFormat="1" ht="33.75" customHeight="1" x14ac:dyDescent="0.3">
      <c r="B19" s="95"/>
      <c r="C19" s="207"/>
      <c r="D19" s="461">
        <v>119</v>
      </c>
      <c r="E19" s="115" t="s">
        <v>13</v>
      </c>
      <c r="F19" s="182" t="s">
        <v>50</v>
      </c>
      <c r="G19" s="115">
        <v>30</v>
      </c>
      <c r="H19" s="115"/>
      <c r="I19" s="19">
        <v>2.13</v>
      </c>
      <c r="J19" s="20">
        <v>0.21</v>
      </c>
      <c r="K19" s="21">
        <v>13.26</v>
      </c>
      <c r="L19" s="240">
        <v>72</v>
      </c>
      <c r="M19" s="242">
        <v>0.03</v>
      </c>
      <c r="N19" s="19">
        <v>0.01</v>
      </c>
      <c r="O19" s="20">
        <v>0</v>
      </c>
      <c r="P19" s="20">
        <v>0</v>
      </c>
      <c r="Q19" s="46">
        <v>0</v>
      </c>
      <c r="R19" s="242">
        <v>11.1</v>
      </c>
      <c r="S19" s="20">
        <v>65.400000000000006</v>
      </c>
      <c r="T19" s="20">
        <v>19.5</v>
      </c>
      <c r="U19" s="20">
        <v>0.84</v>
      </c>
      <c r="V19" s="20">
        <v>27.9</v>
      </c>
      <c r="W19" s="20">
        <v>1E-3</v>
      </c>
      <c r="X19" s="20">
        <v>2E-3</v>
      </c>
      <c r="Y19" s="46">
        <v>0</v>
      </c>
    </row>
    <row r="20" spans="2:25" s="16" customFormat="1" ht="33.75" customHeight="1" x14ac:dyDescent="0.3">
      <c r="B20" s="95"/>
      <c r="C20" s="207"/>
      <c r="D20" s="124">
        <v>120</v>
      </c>
      <c r="E20" s="114" t="s">
        <v>14</v>
      </c>
      <c r="F20" s="554" t="s">
        <v>43</v>
      </c>
      <c r="G20" s="115">
        <v>20</v>
      </c>
      <c r="H20" s="115"/>
      <c r="I20" s="19">
        <v>1.1399999999999999</v>
      </c>
      <c r="J20" s="20">
        <v>0.22</v>
      </c>
      <c r="K20" s="21">
        <v>7.44</v>
      </c>
      <c r="L20" s="240">
        <v>36.26</v>
      </c>
      <c r="M20" s="242">
        <v>0.02</v>
      </c>
      <c r="N20" s="19">
        <v>2.4E-2</v>
      </c>
      <c r="O20" s="20">
        <v>0.08</v>
      </c>
      <c r="P20" s="20">
        <v>0</v>
      </c>
      <c r="Q20" s="46">
        <v>0</v>
      </c>
      <c r="R20" s="242">
        <v>6.8</v>
      </c>
      <c r="S20" s="20">
        <v>24</v>
      </c>
      <c r="T20" s="20">
        <v>8.1999999999999993</v>
      </c>
      <c r="U20" s="20">
        <v>0.46</v>
      </c>
      <c r="V20" s="20">
        <v>73.5</v>
      </c>
      <c r="W20" s="20">
        <v>2E-3</v>
      </c>
      <c r="X20" s="20">
        <v>2E-3</v>
      </c>
      <c r="Y20" s="46">
        <v>1.2E-2</v>
      </c>
    </row>
    <row r="21" spans="2:25" s="16" customFormat="1" ht="33.75" customHeight="1" x14ac:dyDescent="0.3">
      <c r="B21" s="95"/>
      <c r="C21" s="207"/>
      <c r="D21" s="592"/>
      <c r="E21" s="205"/>
      <c r="F21" s="156" t="s">
        <v>20</v>
      </c>
      <c r="G21" s="274">
        <f>SUM(G14:G20)</f>
        <v>790</v>
      </c>
      <c r="H21" s="112"/>
      <c r="I21" s="176">
        <f>SUM(I14:I20)</f>
        <v>30.03</v>
      </c>
      <c r="J21" s="14">
        <f>SUM(J14:J20)</f>
        <v>28.130000000000003</v>
      </c>
      <c r="K21" s="44">
        <f t="shared" ref="K21" si="1">SUM(K14:K20)</f>
        <v>88.81</v>
      </c>
      <c r="L21" s="278">
        <f>SUM(L14:L20)</f>
        <v>728.02</v>
      </c>
      <c r="M21" s="408">
        <f t="shared" ref="M21:Y21" si="2">SUM(M13:M20)</f>
        <v>0.27</v>
      </c>
      <c r="N21" s="408">
        <f t="shared" si="2"/>
        <v>0.28400000000000003</v>
      </c>
      <c r="O21" s="409">
        <f t="shared" si="2"/>
        <v>53.62</v>
      </c>
      <c r="P21" s="409">
        <f t="shared" si="2"/>
        <v>134.4</v>
      </c>
      <c r="Q21" s="410">
        <f t="shared" si="2"/>
        <v>0.09</v>
      </c>
      <c r="R21" s="408">
        <f t="shared" si="2"/>
        <v>116.69</v>
      </c>
      <c r="S21" s="409">
        <f t="shared" si="2"/>
        <v>447.79999999999995</v>
      </c>
      <c r="T21" s="409">
        <f t="shared" si="2"/>
        <v>148.24</v>
      </c>
      <c r="U21" s="409">
        <f t="shared" si="2"/>
        <v>5.77</v>
      </c>
      <c r="V21" s="409">
        <f t="shared" si="2"/>
        <v>1012.98</v>
      </c>
      <c r="W21" s="409">
        <f t="shared" si="2"/>
        <v>6.0300000000000006E-2</v>
      </c>
      <c r="X21" s="409">
        <f t="shared" si="2"/>
        <v>5.6500000000000005E-3</v>
      </c>
      <c r="Y21" s="464">
        <f t="shared" si="2"/>
        <v>0.24199999999999999</v>
      </c>
    </row>
    <row r="22" spans="2:25" s="16" customFormat="1" ht="33.75" customHeight="1" thickBot="1" x14ac:dyDescent="0.35">
      <c r="B22" s="228"/>
      <c r="C22" s="260"/>
      <c r="D22" s="593"/>
      <c r="E22" s="280"/>
      <c r="F22" s="157" t="s">
        <v>21</v>
      </c>
      <c r="G22" s="280"/>
      <c r="H22" s="555"/>
      <c r="I22" s="556"/>
      <c r="J22" s="558"/>
      <c r="K22" s="559"/>
      <c r="L22" s="279">
        <f>L21/23.5</f>
        <v>30.979574468085104</v>
      </c>
      <c r="M22" s="556"/>
      <c r="N22" s="557"/>
      <c r="O22" s="558"/>
      <c r="P22" s="558"/>
      <c r="Q22" s="600"/>
      <c r="R22" s="556"/>
      <c r="S22" s="558"/>
      <c r="T22" s="558"/>
      <c r="U22" s="558"/>
      <c r="V22" s="558"/>
      <c r="W22" s="558"/>
      <c r="X22" s="558"/>
      <c r="Y22" s="559"/>
    </row>
    <row r="23" spans="2:25" x14ac:dyDescent="0.3">
      <c r="B23" s="2"/>
      <c r="C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24" spans="2:25" s="194" customFormat="1" ht="18" x14ac:dyDescent="0.3">
      <c r="D24" s="243"/>
      <c r="E24" s="244"/>
      <c r="F24" s="245"/>
      <c r="G24" s="246"/>
      <c r="H24" s="244"/>
      <c r="I24" s="244"/>
      <c r="J24" s="244"/>
      <c r="K24" s="244"/>
    </row>
    <row r="25" spans="2:25" ht="18" x14ac:dyDescent="0.3">
      <c r="E25" s="11"/>
      <c r="F25" s="25"/>
      <c r="G25" s="26"/>
      <c r="H25" s="11"/>
      <c r="I25" s="11"/>
      <c r="J25" s="11"/>
      <c r="K25" s="11"/>
    </row>
    <row r="26" spans="2:25" x14ac:dyDescent="0.3">
      <c r="E26" s="11"/>
      <c r="F26" s="11"/>
      <c r="G26" s="11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</sheetData>
  <mergeCells count="11">
    <mergeCell ref="M4:Q4"/>
    <mergeCell ref="R4:Y4"/>
    <mergeCell ref="B4:B5"/>
    <mergeCell ref="C4:C5"/>
    <mergeCell ref="D4:D5"/>
    <mergeCell ref="L4:L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33"/>
  <sheetViews>
    <sheetView zoomScale="70" zoomScaleNormal="70" workbookViewId="0">
      <selection activeCell="F30" sqref="F30"/>
    </sheetView>
  </sheetViews>
  <sheetFormatPr defaultRowHeight="14.4" x14ac:dyDescent="0.3"/>
  <cols>
    <col min="2" max="2" width="16.88671875" customWidth="1"/>
    <col min="3" max="3" width="11" style="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</cols>
  <sheetData>
    <row r="2" spans="2:25" ht="22.8" x14ac:dyDescent="0.4">
      <c r="B2" s="547" t="s">
        <v>1</v>
      </c>
      <c r="C2" s="604"/>
      <c r="D2" s="548"/>
      <c r="E2" s="547" t="s">
        <v>3</v>
      </c>
      <c r="F2" s="547"/>
      <c r="G2" s="549" t="s">
        <v>2</v>
      </c>
      <c r="H2" s="548">
        <v>7</v>
      </c>
      <c r="I2" s="6"/>
      <c r="L2" s="8"/>
      <c r="M2" s="7"/>
      <c r="N2" s="1"/>
      <c r="O2" s="2"/>
    </row>
    <row r="3" spans="2:25" ht="15" thickBot="1" x14ac:dyDescent="0.35">
      <c r="B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2" t="s">
        <v>0</v>
      </c>
      <c r="C4" s="856"/>
      <c r="D4" s="845" t="s">
        <v>134</v>
      </c>
      <c r="E4" s="842" t="s">
        <v>37</v>
      </c>
      <c r="F4" s="844" t="s">
        <v>36</v>
      </c>
      <c r="G4" s="844" t="s">
        <v>25</v>
      </c>
      <c r="H4" s="844" t="s">
        <v>35</v>
      </c>
      <c r="I4" s="857" t="s">
        <v>22</v>
      </c>
      <c r="J4" s="858"/>
      <c r="K4" s="859"/>
      <c r="L4" s="845" t="s">
        <v>135</v>
      </c>
      <c r="M4" s="835" t="s">
        <v>23</v>
      </c>
      <c r="N4" s="836"/>
      <c r="O4" s="837"/>
      <c r="P4" s="837"/>
      <c r="Q4" s="837"/>
      <c r="R4" s="839" t="s">
        <v>24</v>
      </c>
      <c r="S4" s="840"/>
      <c r="T4" s="840"/>
      <c r="U4" s="840"/>
      <c r="V4" s="840"/>
      <c r="W4" s="840"/>
      <c r="X4" s="840"/>
      <c r="Y4" s="841"/>
    </row>
    <row r="5" spans="2:25" s="16" customFormat="1" ht="28.5" customHeight="1" thickBot="1" x14ac:dyDescent="0.35">
      <c r="B5" s="843"/>
      <c r="C5" s="847"/>
      <c r="D5" s="846"/>
      <c r="E5" s="843"/>
      <c r="F5" s="843"/>
      <c r="G5" s="843"/>
      <c r="H5" s="843"/>
      <c r="I5" s="414" t="s">
        <v>26</v>
      </c>
      <c r="J5" s="405" t="s">
        <v>27</v>
      </c>
      <c r="K5" s="414" t="s">
        <v>28</v>
      </c>
      <c r="L5" s="846"/>
      <c r="M5" s="424" t="s">
        <v>29</v>
      </c>
      <c r="N5" s="424" t="s">
        <v>93</v>
      </c>
      <c r="O5" s="424" t="s">
        <v>30</v>
      </c>
      <c r="P5" s="431" t="s">
        <v>94</v>
      </c>
      <c r="Q5" s="529" t="s">
        <v>95</v>
      </c>
      <c r="R5" s="304" t="s">
        <v>31</v>
      </c>
      <c r="S5" s="304" t="s">
        <v>32</v>
      </c>
      <c r="T5" s="304" t="s">
        <v>33</v>
      </c>
      <c r="U5" s="304" t="s">
        <v>34</v>
      </c>
      <c r="V5" s="304" t="s">
        <v>96</v>
      </c>
      <c r="W5" s="304" t="s">
        <v>97</v>
      </c>
      <c r="X5" s="304" t="s">
        <v>98</v>
      </c>
      <c r="Y5" s="405" t="s">
        <v>99</v>
      </c>
    </row>
    <row r="6" spans="2:25" s="16" customFormat="1" ht="26.4" customHeight="1" x14ac:dyDescent="0.3">
      <c r="B6" s="576" t="s">
        <v>5</v>
      </c>
      <c r="C6" s="735"/>
      <c r="D6" s="334">
        <v>24</v>
      </c>
      <c r="E6" s="264" t="s">
        <v>19</v>
      </c>
      <c r="F6" s="566" t="s">
        <v>89</v>
      </c>
      <c r="G6" s="119">
        <v>150</v>
      </c>
      <c r="H6" s="264"/>
      <c r="I6" s="232">
        <v>0.6</v>
      </c>
      <c r="J6" s="37">
        <v>0</v>
      </c>
      <c r="K6" s="38">
        <v>16.95</v>
      </c>
      <c r="L6" s="276">
        <v>69</v>
      </c>
      <c r="M6" s="232">
        <v>0.01</v>
      </c>
      <c r="N6" s="37">
        <v>0.03</v>
      </c>
      <c r="O6" s="37">
        <v>19.5</v>
      </c>
      <c r="P6" s="37">
        <v>0</v>
      </c>
      <c r="Q6" s="38">
        <v>0</v>
      </c>
      <c r="R6" s="47">
        <v>24</v>
      </c>
      <c r="S6" s="35">
        <v>16.5</v>
      </c>
      <c r="T6" s="35">
        <v>13.5</v>
      </c>
      <c r="U6" s="35">
        <v>3.3</v>
      </c>
      <c r="V6" s="35">
        <v>417</v>
      </c>
      <c r="W6" s="35">
        <v>3.0000000000000001E-3</v>
      </c>
      <c r="X6" s="35">
        <v>5.0000000000000001E-4</v>
      </c>
      <c r="Y6" s="198">
        <v>1.4999999999999999E-2</v>
      </c>
    </row>
    <row r="7" spans="2:25" s="16" customFormat="1" ht="36" customHeight="1" x14ac:dyDescent="0.3">
      <c r="B7" s="585"/>
      <c r="C7" s="105"/>
      <c r="D7" s="458">
        <v>270</v>
      </c>
      <c r="E7" s="458" t="s">
        <v>9</v>
      </c>
      <c r="F7" s="308" t="s">
        <v>124</v>
      </c>
      <c r="G7" s="534">
        <v>90</v>
      </c>
      <c r="H7" s="147"/>
      <c r="I7" s="325">
        <v>24.03</v>
      </c>
      <c r="J7" s="83">
        <v>19.829999999999998</v>
      </c>
      <c r="K7" s="88">
        <v>1.61</v>
      </c>
      <c r="L7" s="387">
        <v>279.17</v>
      </c>
      <c r="M7" s="215">
        <v>0.09</v>
      </c>
      <c r="N7" s="13">
        <v>0.17</v>
      </c>
      <c r="O7" s="13">
        <v>1.85</v>
      </c>
      <c r="P7" s="13">
        <v>40</v>
      </c>
      <c r="Q7" s="23">
        <v>0.01</v>
      </c>
      <c r="R7" s="215">
        <v>23.61</v>
      </c>
      <c r="S7" s="13">
        <v>193.21</v>
      </c>
      <c r="T7" s="13">
        <v>24.96</v>
      </c>
      <c r="U7" s="13">
        <v>1.67</v>
      </c>
      <c r="V7" s="43">
        <v>300.75</v>
      </c>
      <c r="W7" s="72">
        <v>5.3800000000000002E-3</v>
      </c>
      <c r="X7" s="13">
        <v>2.9E-4</v>
      </c>
      <c r="Y7" s="43">
        <v>0.16</v>
      </c>
    </row>
    <row r="8" spans="2:25" s="16" customFormat="1" ht="26.25" customHeight="1" x14ac:dyDescent="0.3">
      <c r="B8" s="585"/>
      <c r="C8" s="105"/>
      <c r="D8" s="115">
        <v>53</v>
      </c>
      <c r="E8" s="90" t="s">
        <v>57</v>
      </c>
      <c r="F8" s="281" t="s">
        <v>54</v>
      </c>
      <c r="G8" s="90">
        <v>150</v>
      </c>
      <c r="H8" s="116"/>
      <c r="I8" s="72">
        <v>3.3</v>
      </c>
      <c r="J8" s="13">
        <v>4.95</v>
      </c>
      <c r="K8" s="23">
        <v>32.25</v>
      </c>
      <c r="L8" s="117">
        <v>186.45</v>
      </c>
      <c r="M8" s="72">
        <v>0.03</v>
      </c>
      <c r="N8" s="72">
        <v>0.03</v>
      </c>
      <c r="O8" s="13">
        <v>0</v>
      </c>
      <c r="P8" s="13">
        <v>18.899999999999999</v>
      </c>
      <c r="Q8" s="23">
        <v>0.08</v>
      </c>
      <c r="R8" s="215">
        <v>4.95</v>
      </c>
      <c r="S8" s="13">
        <v>79.83</v>
      </c>
      <c r="T8" s="31">
        <v>26.52</v>
      </c>
      <c r="U8" s="13">
        <v>0.53</v>
      </c>
      <c r="V8" s="13">
        <v>0.52</v>
      </c>
      <c r="W8" s="13">
        <v>0</v>
      </c>
      <c r="X8" s="13">
        <v>8.0000000000000002E-3</v>
      </c>
      <c r="Y8" s="43">
        <v>2.7E-2</v>
      </c>
    </row>
    <row r="9" spans="2:25" s="34" customFormat="1" ht="33" customHeight="1" x14ac:dyDescent="0.3">
      <c r="B9" s="585"/>
      <c r="C9" s="105"/>
      <c r="D9" s="458">
        <v>95</v>
      </c>
      <c r="E9" s="90" t="s">
        <v>17</v>
      </c>
      <c r="F9" s="329" t="s">
        <v>114</v>
      </c>
      <c r="G9" s="545">
        <v>200</v>
      </c>
      <c r="H9" s="146"/>
      <c r="I9" s="214">
        <v>0</v>
      </c>
      <c r="J9" s="15">
        <v>0</v>
      </c>
      <c r="K9" s="39">
        <v>20.2</v>
      </c>
      <c r="L9" s="222">
        <v>81.400000000000006</v>
      </c>
      <c r="M9" s="214">
        <v>0.1</v>
      </c>
      <c r="N9" s="15">
        <v>0.1</v>
      </c>
      <c r="O9" s="15">
        <v>3</v>
      </c>
      <c r="P9" s="15">
        <v>79.2</v>
      </c>
      <c r="Q9" s="39">
        <v>0.96</v>
      </c>
      <c r="R9" s="17">
        <v>0</v>
      </c>
      <c r="S9" s="15">
        <v>0</v>
      </c>
      <c r="T9" s="30">
        <v>0</v>
      </c>
      <c r="U9" s="15">
        <v>0</v>
      </c>
      <c r="V9" s="15">
        <v>0</v>
      </c>
      <c r="W9" s="15">
        <v>0</v>
      </c>
      <c r="X9" s="15">
        <v>0</v>
      </c>
      <c r="Y9" s="43">
        <v>0</v>
      </c>
    </row>
    <row r="10" spans="2:25" s="34" customFormat="1" ht="26.25" customHeight="1" x14ac:dyDescent="0.3">
      <c r="B10" s="585"/>
      <c r="C10" s="105"/>
      <c r="D10" s="461">
        <v>119</v>
      </c>
      <c r="E10" s="114" t="s">
        <v>13</v>
      </c>
      <c r="F10" s="569" t="s">
        <v>50</v>
      </c>
      <c r="G10" s="161">
        <v>20</v>
      </c>
      <c r="H10" s="112"/>
      <c r="I10" s="214">
        <v>1.4</v>
      </c>
      <c r="J10" s="15">
        <v>0.14000000000000001</v>
      </c>
      <c r="K10" s="39">
        <v>8.8000000000000007</v>
      </c>
      <c r="L10" s="222">
        <v>48</v>
      </c>
      <c r="M10" s="214">
        <v>0.02</v>
      </c>
      <c r="N10" s="15">
        <v>6.0000000000000001E-3</v>
      </c>
      <c r="O10" s="15">
        <v>0</v>
      </c>
      <c r="P10" s="15">
        <v>0</v>
      </c>
      <c r="Q10" s="39">
        <v>0</v>
      </c>
      <c r="R10" s="17">
        <v>7.4</v>
      </c>
      <c r="S10" s="15">
        <v>43.6</v>
      </c>
      <c r="T10" s="15">
        <v>13</v>
      </c>
      <c r="U10" s="17">
        <v>0.56000000000000005</v>
      </c>
      <c r="V10" s="15">
        <v>18.600000000000001</v>
      </c>
      <c r="W10" s="15">
        <v>5.9999999999999995E-4</v>
      </c>
      <c r="X10" s="17">
        <v>1E-3</v>
      </c>
      <c r="Y10" s="39">
        <v>0</v>
      </c>
    </row>
    <row r="11" spans="2:25" s="34" customFormat="1" ht="23.25" customHeight="1" x14ac:dyDescent="0.3">
      <c r="B11" s="585"/>
      <c r="C11" s="105"/>
      <c r="D11" s="458">
        <v>120</v>
      </c>
      <c r="E11" s="112" t="s">
        <v>14</v>
      </c>
      <c r="F11" s="569" t="s">
        <v>12</v>
      </c>
      <c r="G11" s="114">
        <v>20</v>
      </c>
      <c r="H11" s="112"/>
      <c r="I11" s="214">
        <v>1.1399999999999999</v>
      </c>
      <c r="J11" s="15">
        <v>0.22</v>
      </c>
      <c r="K11" s="39">
        <v>7.44</v>
      </c>
      <c r="L11" s="223">
        <v>36.26</v>
      </c>
      <c r="M11" s="242">
        <v>0.02</v>
      </c>
      <c r="N11" s="20">
        <v>2.4E-2</v>
      </c>
      <c r="O11" s="20">
        <v>0.08</v>
      </c>
      <c r="P11" s="20">
        <v>0</v>
      </c>
      <c r="Q11" s="46">
        <v>0</v>
      </c>
      <c r="R11" s="19">
        <v>6.8</v>
      </c>
      <c r="S11" s="20">
        <v>24</v>
      </c>
      <c r="T11" s="20">
        <v>8.1999999999999993</v>
      </c>
      <c r="U11" s="20">
        <v>0.46</v>
      </c>
      <c r="V11" s="20">
        <v>73.5</v>
      </c>
      <c r="W11" s="20">
        <v>2E-3</v>
      </c>
      <c r="X11" s="20">
        <v>2E-3</v>
      </c>
      <c r="Y11" s="46">
        <v>1.2E-2</v>
      </c>
    </row>
    <row r="12" spans="2:25" s="34" customFormat="1" ht="23.25" customHeight="1" x14ac:dyDescent="0.3">
      <c r="B12" s="585"/>
      <c r="C12" s="105"/>
      <c r="D12" s="458"/>
      <c r="E12" s="91"/>
      <c r="F12" s="135" t="s">
        <v>20</v>
      </c>
      <c r="G12" s="235">
        <f>G6+G7+'10 день '!G10+G9+G10+G11</f>
        <v>630</v>
      </c>
      <c r="H12" s="91"/>
      <c r="I12" s="178">
        <f>I6+I7+'10 день '!I10+I9+I10+I11</f>
        <v>34.370000000000005</v>
      </c>
      <c r="J12" s="32">
        <f>J6+J7+'10 день '!J10+J9+J10+J11</f>
        <v>25.29</v>
      </c>
      <c r="K12" s="67">
        <f>K6+K7+'10 день '!K10+K9+K10+K11</f>
        <v>88.899999999999991</v>
      </c>
      <c r="L12" s="372">
        <f>L6+L7+'10 день '!L10+L9+L10+L11</f>
        <v>724.13</v>
      </c>
      <c r="M12" s="178">
        <f>M6+M7+'10 день '!M10+M9+M10+M11</f>
        <v>0.45000000000000007</v>
      </c>
      <c r="N12" s="32">
        <f>N6+N7+'10 день '!N10+N9+N10+N11</f>
        <v>0.44000000000000006</v>
      </c>
      <c r="O12" s="32">
        <f>O6+O7+'10 день '!O10+O9+O10+O11</f>
        <v>24.43</v>
      </c>
      <c r="P12" s="32">
        <f>P6+P7+'10 день '!P10+P9+P10+P11</f>
        <v>119.2</v>
      </c>
      <c r="Q12" s="67">
        <f>Q6+Q7+'10 день '!Q10+Q9+Q10+Q11</f>
        <v>0.97</v>
      </c>
      <c r="R12" s="33">
        <f>R6+R7+'10 день '!R10+R9+R10+R11</f>
        <v>76.36</v>
      </c>
      <c r="S12" s="32">
        <f>S6+S7+'10 день '!S10+S9+S10+S11</f>
        <v>486.18000000000006</v>
      </c>
      <c r="T12" s="32">
        <f>T6+T7+'10 день '!T10+T9+T10+T11</f>
        <v>199.65</v>
      </c>
      <c r="U12" s="32">
        <f>U6+U7+'10 день '!U10+U9+U10+U11</f>
        <v>10.67</v>
      </c>
      <c r="V12" s="32">
        <f>V6+V7+'10 день '!V10+V9+V10+V11</f>
        <v>1083.6500000000001</v>
      </c>
      <c r="W12" s="32">
        <f>W6+W7+'10 день '!W10+W9+W10+W11</f>
        <v>1.3980000000000001E-2</v>
      </c>
      <c r="X12" s="32">
        <f>X6+X7+'10 день '!X10+X9+X10+X11</f>
        <v>8.7899999999999992E-3</v>
      </c>
      <c r="Y12" s="67">
        <f>Y6+Y7+'10 день '!Y10+Y9+Y10+Y11</f>
        <v>0.20699999999999999</v>
      </c>
    </row>
    <row r="13" spans="2:25" s="34" customFormat="1" ht="28.5" customHeight="1" thickBot="1" x14ac:dyDescent="0.35">
      <c r="B13" s="601"/>
      <c r="C13" s="106"/>
      <c r="D13" s="234"/>
      <c r="E13" s="184"/>
      <c r="F13" s="136" t="s">
        <v>21</v>
      </c>
      <c r="G13" s="118"/>
      <c r="H13" s="184"/>
      <c r="I13" s="230"/>
      <c r="J13" s="231"/>
      <c r="K13" s="401"/>
      <c r="L13" s="282">
        <f>L12/23.5</f>
        <v>30.814042553191488</v>
      </c>
      <c r="M13" s="230"/>
      <c r="N13" s="231"/>
      <c r="O13" s="231"/>
      <c r="P13" s="231"/>
      <c r="Q13" s="401"/>
      <c r="R13" s="407"/>
      <c r="S13" s="231"/>
      <c r="T13" s="231"/>
      <c r="U13" s="231"/>
      <c r="V13" s="231"/>
      <c r="W13" s="231"/>
      <c r="X13" s="231"/>
      <c r="Y13" s="401"/>
    </row>
    <row r="14" spans="2:25" s="16" customFormat="1" ht="33.75" customHeight="1" x14ac:dyDescent="0.3">
      <c r="B14" s="551" t="s">
        <v>6</v>
      </c>
      <c r="C14" s="736"/>
      <c r="D14" s="133">
        <v>224</v>
      </c>
      <c r="E14" s="249" t="s">
        <v>19</v>
      </c>
      <c r="F14" s="602" t="s">
        <v>136</v>
      </c>
      <c r="G14" s="603">
        <v>60</v>
      </c>
      <c r="H14" s="249"/>
      <c r="I14" s="251">
        <v>4.5199999999999996</v>
      </c>
      <c r="J14" s="79">
        <v>5.05</v>
      </c>
      <c r="K14" s="80">
        <v>15.54</v>
      </c>
      <c r="L14" s="465">
        <v>138.9</v>
      </c>
      <c r="M14" s="251">
        <v>0</v>
      </c>
      <c r="N14" s="79">
        <v>0</v>
      </c>
      <c r="O14" s="79">
        <v>0.2</v>
      </c>
      <c r="P14" s="79">
        <v>0</v>
      </c>
      <c r="Q14" s="466">
        <v>0</v>
      </c>
      <c r="R14" s="251">
        <v>2.76</v>
      </c>
      <c r="S14" s="79">
        <v>2.34</v>
      </c>
      <c r="T14" s="79">
        <v>1.26</v>
      </c>
      <c r="U14" s="79">
        <v>0.06</v>
      </c>
      <c r="V14" s="79">
        <v>11.82</v>
      </c>
      <c r="W14" s="79">
        <v>0</v>
      </c>
      <c r="X14" s="79">
        <v>0</v>
      </c>
      <c r="Y14" s="80">
        <v>0</v>
      </c>
    </row>
    <row r="15" spans="2:25" s="16" customFormat="1" ht="33.75" customHeight="1" x14ac:dyDescent="0.3">
      <c r="B15" s="130"/>
      <c r="C15" s="338"/>
      <c r="D15" s="115">
        <v>31</v>
      </c>
      <c r="E15" s="115" t="s">
        <v>8</v>
      </c>
      <c r="F15" s="250" t="s">
        <v>68</v>
      </c>
      <c r="G15" s="206">
        <v>200</v>
      </c>
      <c r="H15" s="91"/>
      <c r="I15" s="220">
        <v>5.75</v>
      </c>
      <c r="J15" s="76">
        <v>8.7899999999999991</v>
      </c>
      <c r="K15" s="77">
        <v>8.75</v>
      </c>
      <c r="L15" s="189">
        <v>138.04</v>
      </c>
      <c r="M15" s="220">
        <v>0.04</v>
      </c>
      <c r="N15" s="187">
        <v>7.0000000000000007E-2</v>
      </c>
      <c r="O15" s="76">
        <v>5.25</v>
      </c>
      <c r="P15" s="76">
        <v>130</v>
      </c>
      <c r="Q15" s="186">
        <v>7.0000000000000007E-2</v>
      </c>
      <c r="R15" s="220">
        <v>33.81</v>
      </c>
      <c r="S15" s="76">
        <v>77.47</v>
      </c>
      <c r="T15" s="76">
        <v>20.29</v>
      </c>
      <c r="U15" s="76">
        <v>1.29</v>
      </c>
      <c r="V15" s="76">
        <v>275.49</v>
      </c>
      <c r="W15" s="76">
        <v>5.64E-3</v>
      </c>
      <c r="X15" s="76">
        <v>4.2999999999999997E-2</v>
      </c>
      <c r="Y15" s="186">
        <v>0.03</v>
      </c>
    </row>
    <row r="16" spans="2:25" s="16" customFormat="1" ht="33.75" customHeight="1" x14ac:dyDescent="0.3">
      <c r="B16" s="552"/>
      <c r="C16" s="338"/>
      <c r="D16" s="115">
        <v>85</v>
      </c>
      <c r="E16" s="91" t="s">
        <v>9</v>
      </c>
      <c r="F16" s="137" t="s">
        <v>118</v>
      </c>
      <c r="G16" s="206">
        <v>90</v>
      </c>
      <c r="H16" s="91"/>
      <c r="I16" s="220">
        <v>13.81</v>
      </c>
      <c r="J16" s="76">
        <v>7.8</v>
      </c>
      <c r="K16" s="186">
        <v>7.21</v>
      </c>
      <c r="L16" s="324">
        <v>154.13</v>
      </c>
      <c r="M16" s="220">
        <v>0.18</v>
      </c>
      <c r="N16" s="76">
        <v>1.37</v>
      </c>
      <c r="O16" s="76">
        <v>10.33</v>
      </c>
      <c r="P16" s="76">
        <v>3.92</v>
      </c>
      <c r="Q16" s="77">
        <v>0.96</v>
      </c>
      <c r="R16" s="220">
        <v>16.170000000000002</v>
      </c>
      <c r="S16" s="76">
        <v>221.57</v>
      </c>
      <c r="T16" s="76">
        <v>14.02</v>
      </c>
      <c r="U16" s="76">
        <v>4.8</v>
      </c>
      <c r="V16" s="76">
        <v>194.11</v>
      </c>
      <c r="W16" s="76">
        <v>4.9100000000000003E-3</v>
      </c>
      <c r="X16" s="76">
        <v>2.75E-2</v>
      </c>
      <c r="Y16" s="186">
        <v>0</v>
      </c>
    </row>
    <row r="17" spans="2:25" s="16" customFormat="1" ht="33.75" customHeight="1" x14ac:dyDescent="0.3">
      <c r="B17" s="552"/>
      <c r="C17" s="338"/>
      <c r="D17" s="115">
        <v>50</v>
      </c>
      <c r="E17" s="91" t="s">
        <v>57</v>
      </c>
      <c r="F17" s="113" t="s">
        <v>80</v>
      </c>
      <c r="G17" s="458">
        <v>150</v>
      </c>
      <c r="H17" s="147"/>
      <c r="I17" s="480">
        <v>3.3</v>
      </c>
      <c r="J17" s="200">
        <v>7.8</v>
      </c>
      <c r="K17" s="481">
        <v>22.35</v>
      </c>
      <c r="L17" s="479">
        <v>173.1</v>
      </c>
      <c r="M17" s="214">
        <v>0.14000000000000001</v>
      </c>
      <c r="N17" s="15">
        <v>0.12</v>
      </c>
      <c r="O17" s="15">
        <v>18.149999999999999</v>
      </c>
      <c r="P17" s="15">
        <v>21.6</v>
      </c>
      <c r="Q17" s="18">
        <v>0.1</v>
      </c>
      <c r="R17" s="214">
        <v>36.36</v>
      </c>
      <c r="S17" s="15">
        <v>85.5</v>
      </c>
      <c r="T17" s="15">
        <v>27.8</v>
      </c>
      <c r="U17" s="15">
        <v>1.1399999999999999</v>
      </c>
      <c r="V17" s="15">
        <v>701.4</v>
      </c>
      <c r="W17" s="15">
        <v>8.0000000000000002E-3</v>
      </c>
      <c r="X17" s="15">
        <v>2E-3</v>
      </c>
      <c r="Y17" s="39">
        <v>4.2000000000000003E-2</v>
      </c>
    </row>
    <row r="18" spans="2:25" s="16" customFormat="1" ht="43.5" customHeight="1" x14ac:dyDescent="0.3">
      <c r="B18" s="552"/>
      <c r="C18" s="338"/>
      <c r="D18" s="115">
        <v>95</v>
      </c>
      <c r="E18" s="90" t="s">
        <v>17</v>
      </c>
      <c r="F18" s="329" t="s">
        <v>115</v>
      </c>
      <c r="G18" s="545">
        <v>200</v>
      </c>
      <c r="H18" s="147"/>
      <c r="I18" s="242">
        <v>0</v>
      </c>
      <c r="J18" s="20">
        <v>0</v>
      </c>
      <c r="K18" s="46">
        <v>20</v>
      </c>
      <c r="L18" s="241">
        <v>80.599999999999994</v>
      </c>
      <c r="M18" s="214">
        <v>0.1</v>
      </c>
      <c r="N18" s="15">
        <v>0.1</v>
      </c>
      <c r="O18" s="15">
        <v>3</v>
      </c>
      <c r="P18" s="15">
        <v>79.2</v>
      </c>
      <c r="Q18" s="18">
        <v>0.96</v>
      </c>
      <c r="R18" s="214">
        <v>0</v>
      </c>
      <c r="S18" s="15">
        <v>0</v>
      </c>
      <c r="T18" s="30">
        <v>0</v>
      </c>
      <c r="U18" s="15">
        <v>0</v>
      </c>
      <c r="V18" s="15">
        <v>0</v>
      </c>
      <c r="W18" s="15">
        <v>0</v>
      </c>
      <c r="X18" s="15">
        <v>0</v>
      </c>
      <c r="Y18" s="43">
        <v>0</v>
      </c>
    </row>
    <row r="19" spans="2:25" s="16" customFormat="1" ht="33.75" customHeight="1" x14ac:dyDescent="0.3">
      <c r="B19" s="552"/>
      <c r="C19" s="338"/>
      <c r="D19" s="189">
        <v>119</v>
      </c>
      <c r="E19" s="91" t="s">
        <v>13</v>
      </c>
      <c r="F19" s="113" t="s">
        <v>50</v>
      </c>
      <c r="G19" s="161">
        <v>20</v>
      </c>
      <c r="H19" s="112"/>
      <c r="I19" s="214">
        <v>1.4</v>
      </c>
      <c r="J19" s="15">
        <v>0.14000000000000001</v>
      </c>
      <c r="K19" s="39">
        <v>8.8000000000000007</v>
      </c>
      <c r="L19" s="222">
        <v>48</v>
      </c>
      <c r="M19" s="214">
        <v>0.02</v>
      </c>
      <c r="N19" s="15">
        <v>6.0000000000000001E-3</v>
      </c>
      <c r="O19" s="15">
        <v>0</v>
      </c>
      <c r="P19" s="15">
        <v>0</v>
      </c>
      <c r="Q19" s="39">
        <v>0</v>
      </c>
      <c r="R19" s="17">
        <v>7.4</v>
      </c>
      <c r="S19" s="15">
        <v>43.6</v>
      </c>
      <c r="T19" s="15">
        <v>13</v>
      </c>
      <c r="U19" s="17">
        <v>0.56000000000000005</v>
      </c>
      <c r="V19" s="15">
        <v>18.600000000000001</v>
      </c>
      <c r="W19" s="15">
        <v>5.9999999999999995E-4</v>
      </c>
      <c r="X19" s="17">
        <v>1E-3</v>
      </c>
      <c r="Y19" s="39">
        <v>0</v>
      </c>
    </row>
    <row r="20" spans="2:25" s="16" customFormat="1" ht="33.75" customHeight="1" x14ac:dyDescent="0.3">
      <c r="B20" s="552"/>
      <c r="C20" s="338"/>
      <c r="D20" s="115">
        <v>120</v>
      </c>
      <c r="E20" s="114" t="s">
        <v>14</v>
      </c>
      <c r="F20" s="569" t="s">
        <v>43</v>
      </c>
      <c r="G20" s="114">
        <v>20</v>
      </c>
      <c r="H20" s="112"/>
      <c r="I20" s="214">
        <v>1.1399999999999999</v>
      </c>
      <c r="J20" s="15">
        <v>0.22</v>
      </c>
      <c r="K20" s="39">
        <v>7.44</v>
      </c>
      <c r="L20" s="223">
        <v>36.26</v>
      </c>
      <c r="M20" s="242">
        <v>0.02</v>
      </c>
      <c r="N20" s="20">
        <v>2.4E-2</v>
      </c>
      <c r="O20" s="20">
        <v>0.08</v>
      </c>
      <c r="P20" s="20">
        <v>0</v>
      </c>
      <c r="Q20" s="46">
        <v>0</v>
      </c>
      <c r="R20" s="19">
        <v>6.8</v>
      </c>
      <c r="S20" s="20">
        <v>24</v>
      </c>
      <c r="T20" s="20">
        <v>8.1999999999999993</v>
      </c>
      <c r="U20" s="20">
        <v>0.46</v>
      </c>
      <c r="V20" s="20">
        <v>73.5</v>
      </c>
      <c r="W20" s="20">
        <v>2E-3</v>
      </c>
      <c r="X20" s="20">
        <v>2E-3</v>
      </c>
      <c r="Y20" s="46">
        <v>1.2E-2</v>
      </c>
    </row>
    <row r="21" spans="2:25" s="16" customFormat="1" ht="33.75" customHeight="1" x14ac:dyDescent="0.3">
      <c r="B21" s="552"/>
      <c r="C21" s="665"/>
      <c r="D21" s="120"/>
      <c r="E21" s="225"/>
      <c r="F21" s="135" t="s">
        <v>20</v>
      </c>
      <c r="G21" s="171">
        <f>G14+G15+G16+G17+G18+G19+G20</f>
        <v>740</v>
      </c>
      <c r="H21" s="254"/>
      <c r="I21" s="356">
        <f t="shared" ref="I21:Y21" si="0">I14+I15+I16+I17+I18+I19+I20</f>
        <v>29.919999999999998</v>
      </c>
      <c r="J21" s="75">
        <f t="shared" si="0"/>
        <v>29.8</v>
      </c>
      <c r="K21" s="236">
        <f t="shared" si="0"/>
        <v>90.089999999999989</v>
      </c>
      <c r="L21" s="372">
        <f t="shared" si="0"/>
        <v>769.03</v>
      </c>
      <c r="M21" s="356">
        <f t="shared" si="0"/>
        <v>0.5</v>
      </c>
      <c r="N21" s="75">
        <f t="shared" si="0"/>
        <v>1.6900000000000002</v>
      </c>
      <c r="O21" s="75">
        <f t="shared" si="0"/>
        <v>37.01</v>
      </c>
      <c r="P21" s="75">
        <f t="shared" si="0"/>
        <v>234.71999999999997</v>
      </c>
      <c r="Q21" s="237">
        <f t="shared" si="0"/>
        <v>2.09</v>
      </c>
      <c r="R21" s="356">
        <f t="shared" si="0"/>
        <v>103.3</v>
      </c>
      <c r="S21" s="75">
        <f t="shared" si="0"/>
        <v>454.48</v>
      </c>
      <c r="T21" s="75">
        <f t="shared" si="0"/>
        <v>84.570000000000007</v>
      </c>
      <c r="U21" s="75">
        <f t="shared" si="0"/>
        <v>8.31</v>
      </c>
      <c r="V21" s="75">
        <f t="shared" si="0"/>
        <v>1274.9199999999998</v>
      </c>
      <c r="W21" s="75">
        <f t="shared" si="0"/>
        <v>2.1150000000000002E-2</v>
      </c>
      <c r="X21" s="75">
        <f t="shared" si="0"/>
        <v>7.5499999999999998E-2</v>
      </c>
      <c r="Y21" s="236">
        <f t="shared" si="0"/>
        <v>8.4000000000000005E-2</v>
      </c>
    </row>
    <row r="22" spans="2:25" s="16" customFormat="1" ht="33.75" customHeight="1" thickBot="1" x14ac:dyDescent="0.35">
      <c r="B22" s="528"/>
      <c r="C22" s="666"/>
      <c r="D22" s="118"/>
      <c r="E22" s="184"/>
      <c r="F22" s="136" t="s">
        <v>21</v>
      </c>
      <c r="G22" s="311"/>
      <c r="H22" s="184"/>
      <c r="I22" s="180"/>
      <c r="J22" s="51"/>
      <c r="K22" s="104"/>
      <c r="L22" s="343">
        <f>L21/23.5</f>
        <v>32.72468085106383</v>
      </c>
      <c r="M22" s="180"/>
      <c r="N22" s="51"/>
      <c r="O22" s="51"/>
      <c r="P22" s="51"/>
      <c r="Q22" s="111"/>
      <c r="R22" s="180"/>
      <c r="S22" s="51"/>
      <c r="T22" s="51"/>
      <c r="U22" s="51"/>
      <c r="V22" s="51"/>
      <c r="W22" s="51"/>
      <c r="X22" s="51"/>
      <c r="Y22" s="104"/>
    </row>
    <row r="23" spans="2:25" x14ac:dyDescent="0.3">
      <c r="B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24" spans="2:25" ht="18" x14ac:dyDescent="0.3">
      <c r="E24" s="11"/>
      <c r="F24" s="25"/>
      <c r="G24" s="26"/>
      <c r="H24" s="11"/>
      <c r="I24" s="11"/>
      <c r="J24" s="11"/>
      <c r="K24" s="11"/>
    </row>
    <row r="25" spans="2:25" ht="18" x14ac:dyDescent="0.3">
      <c r="E25" s="11"/>
      <c r="F25" s="25"/>
      <c r="G25" s="26"/>
      <c r="H25" s="11"/>
      <c r="I25" s="11"/>
      <c r="J25" s="11"/>
      <c r="K25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topLeftCell="B5" zoomScale="60" zoomScaleNormal="60" workbookViewId="0">
      <selection activeCell="B17" sqref="B17:Y25"/>
    </sheetView>
  </sheetViews>
  <sheetFormatPr defaultRowHeight="14.4" x14ac:dyDescent="0.3"/>
  <cols>
    <col min="2" max="3" width="21.5546875" customWidth="1"/>
    <col min="4" max="4" width="15.6640625" style="5" customWidth="1"/>
    <col min="5" max="5" width="25.88671875" customWidth="1"/>
    <col min="6" max="6" width="57.88671875" customWidth="1"/>
    <col min="7" max="7" width="16.33203125" customWidth="1"/>
    <col min="8" max="8" width="10.88671875" customWidth="1"/>
    <col min="10" max="10" width="11.33203125" customWidth="1"/>
    <col min="11" max="11" width="15.6640625" customWidth="1"/>
    <col min="12" max="12" width="22.5546875" customWidth="1"/>
    <col min="13" max="13" width="11.33203125" customWidth="1"/>
    <col min="17" max="17" width="9.109375" customWidth="1"/>
    <col min="23" max="24" width="11.109375" bestFit="1" customWidth="1"/>
  </cols>
  <sheetData>
    <row r="2" spans="2:25" ht="22.8" x14ac:dyDescent="0.4">
      <c r="B2" s="547" t="s">
        <v>1</v>
      </c>
      <c r="C2" s="547"/>
      <c r="D2" s="548"/>
      <c r="E2" s="547" t="s">
        <v>3</v>
      </c>
      <c r="F2" s="547"/>
      <c r="G2" s="549" t="s">
        <v>2</v>
      </c>
      <c r="H2" s="575">
        <v>8</v>
      </c>
      <c r="I2" s="6"/>
      <c r="L2" s="8"/>
      <c r="M2" s="7"/>
      <c r="N2" s="1"/>
      <c r="O2" s="2"/>
    </row>
    <row r="3" spans="2:25" ht="15" thickBot="1" x14ac:dyDescent="0.35">
      <c r="B3" s="605"/>
      <c r="C3" s="605"/>
      <c r="D3" s="604"/>
      <c r="E3" s="605"/>
      <c r="F3" s="605"/>
      <c r="G3" s="605"/>
      <c r="H3" s="605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2" t="s">
        <v>0</v>
      </c>
      <c r="C4" s="842"/>
      <c r="D4" s="845" t="s">
        <v>134</v>
      </c>
      <c r="E4" s="842" t="s">
        <v>37</v>
      </c>
      <c r="F4" s="844" t="s">
        <v>36</v>
      </c>
      <c r="G4" s="844" t="s">
        <v>25</v>
      </c>
      <c r="H4" s="844" t="s">
        <v>35</v>
      </c>
      <c r="I4" s="848" t="s">
        <v>22</v>
      </c>
      <c r="J4" s="849"/>
      <c r="K4" s="850"/>
      <c r="L4" s="845" t="s">
        <v>135</v>
      </c>
      <c r="M4" s="835" t="s">
        <v>23</v>
      </c>
      <c r="N4" s="836"/>
      <c r="O4" s="837"/>
      <c r="P4" s="854"/>
      <c r="Q4" s="838"/>
      <c r="R4" s="839" t="s">
        <v>24</v>
      </c>
      <c r="S4" s="840"/>
      <c r="T4" s="840"/>
      <c r="U4" s="840"/>
      <c r="V4" s="840"/>
      <c r="W4" s="840"/>
      <c r="X4" s="840"/>
      <c r="Y4" s="841"/>
    </row>
    <row r="5" spans="2:25" s="16" customFormat="1" ht="50.25" customHeight="1" thickBot="1" x14ac:dyDescent="0.35">
      <c r="B5" s="843"/>
      <c r="C5" s="843"/>
      <c r="D5" s="846"/>
      <c r="E5" s="847"/>
      <c r="F5" s="847"/>
      <c r="G5" s="847"/>
      <c r="H5" s="847"/>
      <c r="I5" s="414" t="s">
        <v>26</v>
      </c>
      <c r="J5" s="773" t="s">
        <v>27</v>
      </c>
      <c r="K5" s="414" t="s">
        <v>28</v>
      </c>
      <c r="L5" s="853"/>
      <c r="M5" s="424" t="s">
        <v>29</v>
      </c>
      <c r="N5" s="424" t="s">
        <v>93</v>
      </c>
      <c r="O5" s="529" t="s">
        <v>30</v>
      </c>
      <c r="P5" s="680" t="s">
        <v>94</v>
      </c>
      <c r="Q5" s="68" t="s">
        <v>95</v>
      </c>
      <c r="R5" s="424" t="s">
        <v>31</v>
      </c>
      <c r="S5" s="424" t="s">
        <v>32</v>
      </c>
      <c r="T5" s="424" t="s">
        <v>33</v>
      </c>
      <c r="U5" s="424" t="s">
        <v>34</v>
      </c>
      <c r="V5" s="424" t="s">
        <v>96</v>
      </c>
      <c r="W5" s="424" t="s">
        <v>97</v>
      </c>
      <c r="X5" s="424" t="s">
        <v>98</v>
      </c>
      <c r="Y5" s="533" t="s">
        <v>99</v>
      </c>
    </row>
    <row r="6" spans="2:25" s="16" customFormat="1" ht="38.25" customHeight="1" x14ac:dyDescent="0.3">
      <c r="B6" s="737" t="s">
        <v>5</v>
      </c>
      <c r="C6" s="693"/>
      <c r="D6" s="119" t="s">
        <v>42</v>
      </c>
      <c r="E6" s="264" t="s">
        <v>19</v>
      </c>
      <c r="F6" s="332" t="s">
        <v>39</v>
      </c>
      <c r="G6" s="264">
        <v>17</v>
      </c>
      <c r="H6" s="787"/>
      <c r="I6" s="232">
        <v>1.7</v>
      </c>
      <c r="J6" s="37">
        <v>4.42</v>
      </c>
      <c r="K6" s="38">
        <v>0.85</v>
      </c>
      <c r="L6" s="276">
        <v>49.98</v>
      </c>
      <c r="M6" s="232">
        <v>0</v>
      </c>
      <c r="N6" s="37">
        <v>0</v>
      </c>
      <c r="O6" s="37">
        <v>0.1</v>
      </c>
      <c r="P6" s="37">
        <v>0</v>
      </c>
      <c r="Q6" s="42">
        <v>0</v>
      </c>
      <c r="R6" s="232">
        <v>25.16</v>
      </c>
      <c r="S6" s="37">
        <v>18.190000000000001</v>
      </c>
      <c r="T6" s="37">
        <v>3.74</v>
      </c>
      <c r="U6" s="37">
        <v>0.1</v>
      </c>
      <c r="V6" s="37">
        <v>0</v>
      </c>
      <c r="W6" s="37">
        <v>0</v>
      </c>
      <c r="X6" s="37">
        <v>0</v>
      </c>
      <c r="Y6" s="38">
        <v>0</v>
      </c>
    </row>
    <row r="7" spans="2:25" s="34" customFormat="1" ht="37.5" customHeight="1" x14ac:dyDescent="0.3">
      <c r="B7" s="585"/>
      <c r="C7" s="181"/>
      <c r="D7" s="91">
        <v>75</v>
      </c>
      <c r="E7" s="147" t="s">
        <v>9</v>
      </c>
      <c r="F7" s="113" t="s">
        <v>102</v>
      </c>
      <c r="G7" s="91">
        <v>90</v>
      </c>
      <c r="H7" s="147"/>
      <c r="I7" s="214">
        <v>12.42</v>
      </c>
      <c r="J7" s="15">
        <v>2.88</v>
      </c>
      <c r="K7" s="39">
        <v>4.59</v>
      </c>
      <c r="L7" s="222">
        <v>93.51</v>
      </c>
      <c r="M7" s="214">
        <v>0.08</v>
      </c>
      <c r="N7" s="15">
        <v>0.09</v>
      </c>
      <c r="O7" s="20">
        <v>1.34</v>
      </c>
      <c r="P7" s="20">
        <v>170</v>
      </c>
      <c r="Q7" s="18">
        <v>0.16</v>
      </c>
      <c r="R7" s="214">
        <v>35.15</v>
      </c>
      <c r="S7" s="15">
        <v>162.82</v>
      </c>
      <c r="T7" s="15">
        <v>46.09</v>
      </c>
      <c r="U7" s="15">
        <v>0.81</v>
      </c>
      <c r="V7" s="20">
        <v>343.63</v>
      </c>
      <c r="W7" s="20">
        <v>0.108</v>
      </c>
      <c r="X7" s="20">
        <v>1.17E-2</v>
      </c>
      <c r="Y7" s="46">
        <v>0.51</v>
      </c>
    </row>
    <row r="8" spans="2:25" s="34" customFormat="1" ht="37.5" customHeight="1" x14ac:dyDescent="0.3">
      <c r="B8" s="585"/>
      <c r="C8" s="105"/>
      <c r="D8" s="91">
        <v>226</v>
      </c>
      <c r="E8" s="147" t="s">
        <v>57</v>
      </c>
      <c r="F8" s="137" t="s">
        <v>120</v>
      </c>
      <c r="G8" s="534">
        <v>150</v>
      </c>
      <c r="H8" s="147"/>
      <c r="I8" s="242">
        <v>3.3</v>
      </c>
      <c r="J8" s="20">
        <v>3.9</v>
      </c>
      <c r="K8" s="46">
        <v>25.6</v>
      </c>
      <c r="L8" s="241">
        <v>151.35</v>
      </c>
      <c r="M8" s="242">
        <v>0.15</v>
      </c>
      <c r="N8" s="20">
        <v>0.11</v>
      </c>
      <c r="O8" s="20">
        <v>21</v>
      </c>
      <c r="P8" s="20">
        <v>15.3</v>
      </c>
      <c r="Q8" s="21">
        <v>0.06</v>
      </c>
      <c r="R8" s="242">
        <v>14.01</v>
      </c>
      <c r="S8" s="20">
        <v>78.63</v>
      </c>
      <c r="T8" s="20">
        <v>29.37</v>
      </c>
      <c r="U8" s="20">
        <v>1.32</v>
      </c>
      <c r="V8" s="20">
        <v>805.4</v>
      </c>
      <c r="W8" s="20">
        <v>0.02</v>
      </c>
      <c r="X8" s="20">
        <v>0</v>
      </c>
      <c r="Y8" s="46">
        <v>0.05</v>
      </c>
    </row>
    <row r="9" spans="2:25" s="34" customFormat="1" ht="37.5" customHeight="1" x14ac:dyDescent="0.3">
      <c r="B9" s="585"/>
      <c r="C9" s="646" t="s">
        <v>66</v>
      </c>
      <c r="D9" s="783">
        <v>100</v>
      </c>
      <c r="E9" s="163" t="s">
        <v>17</v>
      </c>
      <c r="F9" s="784" t="s">
        <v>170</v>
      </c>
      <c r="G9" s="783">
        <v>200</v>
      </c>
      <c r="H9" s="785"/>
      <c r="I9" s="789">
        <v>0.15</v>
      </c>
      <c r="J9" s="788">
        <v>0.04</v>
      </c>
      <c r="K9" s="790">
        <v>12.83</v>
      </c>
      <c r="L9" s="783">
        <v>52.45</v>
      </c>
      <c r="M9" s="789">
        <v>0</v>
      </c>
      <c r="N9" s="788">
        <v>0</v>
      </c>
      <c r="O9" s="788">
        <v>1.2</v>
      </c>
      <c r="P9" s="788">
        <v>0</v>
      </c>
      <c r="Q9" s="563">
        <v>0</v>
      </c>
      <c r="R9" s="789">
        <v>6.83</v>
      </c>
      <c r="S9" s="788">
        <v>5.22</v>
      </c>
      <c r="T9" s="788">
        <v>4.5199999999999996</v>
      </c>
      <c r="U9" s="788">
        <v>0.12</v>
      </c>
      <c r="V9" s="788">
        <v>42.79</v>
      </c>
      <c r="W9" s="788">
        <v>3.5E-4</v>
      </c>
      <c r="X9" s="788">
        <v>2.0000000000000002E-5</v>
      </c>
      <c r="Y9" s="790">
        <v>0</v>
      </c>
    </row>
    <row r="10" spans="2:25" s="34" customFormat="1" ht="37.5" customHeight="1" x14ac:dyDescent="0.3">
      <c r="B10" s="585"/>
      <c r="C10" s="634" t="s">
        <v>64</v>
      </c>
      <c r="D10" s="143">
        <v>98</v>
      </c>
      <c r="E10" s="441" t="s">
        <v>17</v>
      </c>
      <c r="F10" s="568" t="s">
        <v>16</v>
      </c>
      <c r="G10" s="572">
        <v>200</v>
      </c>
      <c r="H10" s="441"/>
      <c r="I10" s="271">
        <v>0.4</v>
      </c>
      <c r="J10" s="59">
        <v>0</v>
      </c>
      <c r="K10" s="60">
        <v>27</v>
      </c>
      <c r="L10" s="818">
        <v>59.48</v>
      </c>
      <c r="M10" s="271">
        <v>0</v>
      </c>
      <c r="N10" s="58">
        <v>0</v>
      </c>
      <c r="O10" s="59">
        <v>1.4</v>
      </c>
      <c r="P10" s="59">
        <v>0</v>
      </c>
      <c r="Q10" s="60">
        <v>0</v>
      </c>
      <c r="R10" s="271">
        <v>0.21</v>
      </c>
      <c r="S10" s="59">
        <v>0</v>
      </c>
      <c r="T10" s="59">
        <v>0</v>
      </c>
      <c r="U10" s="59">
        <v>0.02</v>
      </c>
      <c r="V10" s="59">
        <v>0.2</v>
      </c>
      <c r="W10" s="59">
        <v>0</v>
      </c>
      <c r="X10" s="59">
        <v>0</v>
      </c>
      <c r="Y10" s="60">
        <v>0</v>
      </c>
    </row>
    <row r="11" spans="2:25" s="34" customFormat="1" ht="37.5" customHeight="1" x14ac:dyDescent="0.3">
      <c r="B11" s="585"/>
      <c r="C11" s="181"/>
      <c r="D11" s="324">
        <v>119</v>
      </c>
      <c r="E11" s="147" t="s">
        <v>13</v>
      </c>
      <c r="F11" s="113" t="s">
        <v>50</v>
      </c>
      <c r="G11" s="91">
        <v>35</v>
      </c>
      <c r="H11" s="147"/>
      <c r="I11" s="242">
        <v>2.66</v>
      </c>
      <c r="J11" s="20">
        <v>0.28000000000000003</v>
      </c>
      <c r="K11" s="46">
        <v>17.22</v>
      </c>
      <c r="L11" s="360">
        <v>82.25</v>
      </c>
      <c r="M11" s="242">
        <v>0.04</v>
      </c>
      <c r="N11" s="20">
        <v>0.01</v>
      </c>
      <c r="O11" s="20">
        <v>0</v>
      </c>
      <c r="P11" s="20">
        <v>0</v>
      </c>
      <c r="Q11" s="21">
        <v>0</v>
      </c>
      <c r="R11" s="242">
        <v>7</v>
      </c>
      <c r="S11" s="20">
        <v>22.75</v>
      </c>
      <c r="T11" s="20">
        <v>4.9000000000000004</v>
      </c>
      <c r="U11" s="20">
        <v>0.38</v>
      </c>
      <c r="V11" s="20">
        <v>32.549999999999997</v>
      </c>
      <c r="W11" s="20">
        <v>1E-3</v>
      </c>
      <c r="X11" s="20">
        <v>2E-3</v>
      </c>
      <c r="Y11" s="46">
        <v>0</v>
      </c>
    </row>
    <row r="12" spans="2:25" s="34" customFormat="1" ht="26.25" customHeight="1" x14ac:dyDescent="0.3">
      <c r="B12" s="585"/>
      <c r="C12" s="181"/>
      <c r="D12" s="112">
        <v>120</v>
      </c>
      <c r="E12" s="148" t="s">
        <v>14</v>
      </c>
      <c r="F12" s="569" t="s">
        <v>12</v>
      </c>
      <c r="G12" s="115">
        <v>25</v>
      </c>
      <c r="H12" s="326"/>
      <c r="I12" s="242">
        <v>1.42</v>
      </c>
      <c r="J12" s="20">
        <v>0.27</v>
      </c>
      <c r="K12" s="46">
        <v>9.3000000000000007</v>
      </c>
      <c r="L12" s="241">
        <v>45.32</v>
      </c>
      <c r="M12" s="242">
        <v>0.02</v>
      </c>
      <c r="N12" s="20">
        <v>0.03</v>
      </c>
      <c r="O12" s="20">
        <v>0.1</v>
      </c>
      <c r="P12" s="20">
        <v>0</v>
      </c>
      <c r="Q12" s="21">
        <v>0</v>
      </c>
      <c r="R12" s="242">
        <v>8.5</v>
      </c>
      <c r="S12" s="20">
        <v>30</v>
      </c>
      <c r="T12" s="20">
        <v>10.25</v>
      </c>
      <c r="U12" s="20">
        <v>0.56999999999999995</v>
      </c>
      <c r="V12" s="20">
        <v>91.87</v>
      </c>
      <c r="W12" s="20">
        <v>2.5000000000000001E-3</v>
      </c>
      <c r="X12" s="20">
        <v>2.5000000000000001E-3</v>
      </c>
      <c r="Y12" s="46">
        <v>0.02</v>
      </c>
    </row>
    <row r="13" spans="2:25" s="34" customFormat="1" ht="26.25" customHeight="1" x14ac:dyDescent="0.3">
      <c r="B13" s="585"/>
      <c r="C13" s="645" t="s">
        <v>64</v>
      </c>
      <c r="D13" s="143"/>
      <c r="E13" s="441"/>
      <c r="F13" s="362" t="s">
        <v>20</v>
      </c>
      <c r="G13" s="143">
        <f>G6+G7+G8+G10+G11+G12</f>
        <v>517</v>
      </c>
      <c r="H13" s="441"/>
      <c r="I13" s="271">
        <f t="shared" ref="I13:Y13" si="0">I6+I7+I8+I10+I11+I12</f>
        <v>21.9</v>
      </c>
      <c r="J13" s="59">
        <f t="shared" si="0"/>
        <v>11.749999999999998</v>
      </c>
      <c r="K13" s="60">
        <f t="shared" si="0"/>
        <v>84.559999999999988</v>
      </c>
      <c r="L13" s="780">
        <f t="shared" si="0"/>
        <v>481.89000000000004</v>
      </c>
      <c r="M13" s="271">
        <f t="shared" si="0"/>
        <v>0.28999999999999998</v>
      </c>
      <c r="N13" s="59">
        <f t="shared" si="0"/>
        <v>0.24000000000000002</v>
      </c>
      <c r="O13" s="59">
        <f t="shared" si="0"/>
        <v>23.94</v>
      </c>
      <c r="P13" s="59">
        <f t="shared" si="0"/>
        <v>185.3</v>
      </c>
      <c r="Q13" s="100">
        <f t="shared" si="0"/>
        <v>0.22</v>
      </c>
      <c r="R13" s="271">
        <f t="shared" si="0"/>
        <v>90.03</v>
      </c>
      <c r="S13" s="59">
        <f t="shared" si="0"/>
        <v>312.39</v>
      </c>
      <c r="T13" s="59">
        <f t="shared" si="0"/>
        <v>94.350000000000009</v>
      </c>
      <c r="U13" s="59">
        <f t="shared" si="0"/>
        <v>3.1999999999999997</v>
      </c>
      <c r="V13" s="59">
        <f t="shared" si="0"/>
        <v>1273.6500000000001</v>
      </c>
      <c r="W13" s="59">
        <f t="shared" si="0"/>
        <v>0.13150000000000001</v>
      </c>
      <c r="X13" s="59">
        <f t="shared" si="0"/>
        <v>1.6199999999999999E-2</v>
      </c>
      <c r="Y13" s="60">
        <f t="shared" si="0"/>
        <v>0.58000000000000007</v>
      </c>
    </row>
    <row r="14" spans="2:25" s="34" customFormat="1" ht="26.25" customHeight="1" x14ac:dyDescent="0.3">
      <c r="B14" s="585"/>
      <c r="C14" s="646" t="s">
        <v>66</v>
      </c>
      <c r="D14" s="144"/>
      <c r="E14" s="163"/>
      <c r="F14" s="366" t="s">
        <v>20</v>
      </c>
      <c r="G14" s="144">
        <f>G6+G7+G8+G9+G11+G12</f>
        <v>517</v>
      </c>
      <c r="H14" s="163"/>
      <c r="I14" s="216">
        <f t="shared" ref="I14:Y14" si="1">I6+I7+I8+I9+I11+I12</f>
        <v>21.65</v>
      </c>
      <c r="J14" s="65">
        <f t="shared" si="1"/>
        <v>11.789999999999997</v>
      </c>
      <c r="K14" s="98">
        <f t="shared" si="1"/>
        <v>70.39</v>
      </c>
      <c r="L14" s="781">
        <f t="shared" si="1"/>
        <v>474.86</v>
      </c>
      <c r="M14" s="216">
        <f t="shared" si="1"/>
        <v>0.28999999999999998</v>
      </c>
      <c r="N14" s="65">
        <f t="shared" si="1"/>
        <v>0.24000000000000002</v>
      </c>
      <c r="O14" s="65">
        <f t="shared" si="1"/>
        <v>23.740000000000002</v>
      </c>
      <c r="P14" s="65">
        <f t="shared" si="1"/>
        <v>185.3</v>
      </c>
      <c r="Q14" s="411">
        <f t="shared" si="1"/>
        <v>0.22</v>
      </c>
      <c r="R14" s="216">
        <f t="shared" si="1"/>
        <v>96.65</v>
      </c>
      <c r="S14" s="65">
        <f t="shared" si="1"/>
        <v>317.61</v>
      </c>
      <c r="T14" s="65">
        <f t="shared" si="1"/>
        <v>98.87</v>
      </c>
      <c r="U14" s="65">
        <f t="shared" si="1"/>
        <v>3.3</v>
      </c>
      <c r="V14" s="65">
        <f t="shared" si="1"/>
        <v>1316.2399999999998</v>
      </c>
      <c r="W14" s="65">
        <f t="shared" si="1"/>
        <v>0.13184999999999999</v>
      </c>
      <c r="X14" s="65">
        <f t="shared" si="1"/>
        <v>1.6219999999999998E-2</v>
      </c>
      <c r="Y14" s="98">
        <f t="shared" si="1"/>
        <v>0.58000000000000007</v>
      </c>
    </row>
    <row r="15" spans="2:25" s="34" customFormat="1" ht="26.25" customHeight="1" x14ac:dyDescent="0.3">
      <c r="B15" s="585"/>
      <c r="C15" s="645" t="s">
        <v>64</v>
      </c>
      <c r="D15" s="143"/>
      <c r="E15" s="441"/>
      <c r="F15" s="362" t="s">
        <v>21</v>
      </c>
      <c r="G15" s="391"/>
      <c r="H15" s="441"/>
      <c r="I15" s="177"/>
      <c r="J15" s="22"/>
      <c r="K15" s="61"/>
      <c r="L15" s="491">
        <f>L13/23.5</f>
        <v>20.505957446808512</v>
      </c>
      <c r="M15" s="177"/>
      <c r="N15" s="22"/>
      <c r="O15" s="22"/>
      <c r="P15" s="22"/>
      <c r="Q15" s="99"/>
      <c r="R15" s="177"/>
      <c r="S15" s="22"/>
      <c r="T15" s="22"/>
      <c r="U15" s="22"/>
      <c r="V15" s="22"/>
      <c r="W15" s="22"/>
      <c r="X15" s="22"/>
      <c r="Y15" s="61"/>
    </row>
    <row r="16" spans="2:25" s="34" customFormat="1" ht="28.5" customHeight="1" thickBot="1" x14ac:dyDescent="0.35">
      <c r="B16" s="601"/>
      <c r="C16" s="651" t="s">
        <v>66</v>
      </c>
      <c r="D16" s="145"/>
      <c r="E16" s="490"/>
      <c r="F16" s="367" t="s">
        <v>21</v>
      </c>
      <c r="G16" s="145"/>
      <c r="H16" s="490"/>
      <c r="I16" s="368"/>
      <c r="J16" s="369"/>
      <c r="K16" s="370"/>
      <c r="L16" s="782">
        <f>L14/23.5</f>
        <v>20.2068085106383</v>
      </c>
      <c r="M16" s="368"/>
      <c r="N16" s="369"/>
      <c r="O16" s="369"/>
      <c r="P16" s="369"/>
      <c r="Q16" s="400"/>
      <c r="R16" s="368"/>
      <c r="S16" s="369"/>
      <c r="T16" s="369"/>
      <c r="U16" s="369"/>
      <c r="V16" s="369"/>
      <c r="W16" s="369"/>
      <c r="X16" s="369"/>
      <c r="Y16" s="370"/>
    </row>
    <row r="17" spans="2:25" s="16" customFormat="1" ht="33.75" customHeight="1" x14ac:dyDescent="0.3">
      <c r="B17" s="551" t="s">
        <v>6</v>
      </c>
      <c r="C17" s="330"/>
      <c r="D17" s="334">
        <v>19</v>
      </c>
      <c r="E17" s="303" t="s">
        <v>7</v>
      </c>
      <c r="F17" s="606" t="s">
        <v>149</v>
      </c>
      <c r="G17" s="607">
        <v>60</v>
      </c>
      <c r="H17" s="485"/>
      <c r="I17" s="379">
        <v>2.67</v>
      </c>
      <c r="J17" s="320">
        <v>11.69</v>
      </c>
      <c r="K17" s="380">
        <v>3.04</v>
      </c>
      <c r="L17" s="486">
        <v>129.09</v>
      </c>
      <c r="M17" s="379">
        <v>0.03</v>
      </c>
      <c r="N17" s="320">
        <v>0.06</v>
      </c>
      <c r="O17" s="320">
        <v>2.21</v>
      </c>
      <c r="P17" s="320">
        <v>870</v>
      </c>
      <c r="Q17" s="321">
        <v>0.09</v>
      </c>
      <c r="R17" s="379">
        <v>92.07</v>
      </c>
      <c r="S17" s="320">
        <v>68.89</v>
      </c>
      <c r="T17" s="320">
        <v>19.29</v>
      </c>
      <c r="U17" s="320">
        <v>0.4</v>
      </c>
      <c r="V17" s="320">
        <v>93.18</v>
      </c>
      <c r="W17" s="320">
        <v>2.0999999999999999E-3</v>
      </c>
      <c r="X17" s="320">
        <v>1.1E-4</v>
      </c>
      <c r="Y17" s="380">
        <v>0.02</v>
      </c>
    </row>
    <row r="18" spans="2:25" s="16" customFormat="1" ht="33.75" customHeight="1" x14ac:dyDescent="0.3">
      <c r="B18" s="550"/>
      <c r="C18" s="181"/>
      <c r="D18" s="458">
        <v>48</v>
      </c>
      <c r="E18" s="125" t="s">
        <v>8</v>
      </c>
      <c r="F18" s="153" t="s">
        <v>63</v>
      </c>
      <c r="G18" s="546">
        <v>200</v>
      </c>
      <c r="H18" s="116"/>
      <c r="I18" s="72">
        <v>7.2</v>
      </c>
      <c r="J18" s="13">
        <v>6.4</v>
      </c>
      <c r="K18" s="23">
        <v>8</v>
      </c>
      <c r="L18" s="117">
        <v>117.6</v>
      </c>
      <c r="M18" s="215">
        <v>0.1</v>
      </c>
      <c r="N18" s="72">
        <v>0.08</v>
      </c>
      <c r="O18" s="13">
        <v>15.44</v>
      </c>
      <c r="P18" s="13">
        <v>96</v>
      </c>
      <c r="Q18" s="43">
        <v>0.06</v>
      </c>
      <c r="R18" s="215">
        <v>46.04</v>
      </c>
      <c r="S18" s="13">
        <v>100.14</v>
      </c>
      <c r="T18" s="13">
        <v>27.04</v>
      </c>
      <c r="U18" s="13">
        <v>0.86</v>
      </c>
      <c r="V18" s="13">
        <v>321.39999999999998</v>
      </c>
      <c r="W18" s="13">
        <v>4.0000000000000001E-3</v>
      </c>
      <c r="X18" s="13">
        <v>0</v>
      </c>
      <c r="Y18" s="43">
        <v>0.2</v>
      </c>
    </row>
    <row r="19" spans="2:25" s="16" customFormat="1" ht="33.75" customHeight="1" x14ac:dyDescent="0.3">
      <c r="B19" s="482"/>
      <c r="C19" s="105"/>
      <c r="D19" s="91">
        <v>227</v>
      </c>
      <c r="E19" s="147" t="s">
        <v>57</v>
      </c>
      <c r="F19" s="567" t="s">
        <v>92</v>
      </c>
      <c r="G19" s="534">
        <v>150</v>
      </c>
      <c r="H19" s="147"/>
      <c r="I19" s="220">
        <v>4.3499999999999996</v>
      </c>
      <c r="J19" s="76">
        <v>3.9</v>
      </c>
      <c r="K19" s="186">
        <v>20.399999999999999</v>
      </c>
      <c r="L19" s="324">
        <v>134.25</v>
      </c>
      <c r="M19" s="220">
        <v>0.12</v>
      </c>
      <c r="N19" s="76">
        <v>0.08</v>
      </c>
      <c r="O19" s="76">
        <v>0</v>
      </c>
      <c r="P19" s="76">
        <v>19.5</v>
      </c>
      <c r="Q19" s="77">
        <v>0.08</v>
      </c>
      <c r="R19" s="220">
        <v>7.92</v>
      </c>
      <c r="S19" s="76">
        <v>109.87</v>
      </c>
      <c r="T19" s="76">
        <v>73.540000000000006</v>
      </c>
      <c r="U19" s="76">
        <v>2.46</v>
      </c>
      <c r="V19" s="76">
        <v>137.4</v>
      </c>
      <c r="W19" s="76">
        <v>2E-3</v>
      </c>
      <c r="X19" s="76">
        <v>2E-3</v>
      </c>
      <c r="Y19" s="186">
        <v>8.9999999999999993E-3</v>
      </c>
    </row>
    <row r="20" spans="2:25" s="16" customFormat="1" ht="33.75" customHeight="1" x14ac:dyDescent="0.3">
      <c r="B20" s="81"/>
      <c r="C20" s="204"/>
      <c r="D20" s="91">
        <v>152</v>
      </c>
      <c r="E20" s="115" t="s">
        <v>73</v>
      </c>
      <c r="F20" s="154" t="s">
        <v>143</v>
      </c>
      <c r="G20" s="206">
        <v>90</v>
      </c>
      <c r="H20" s="91"/>
      <c r="I20" s="325">
        <v>17.25</v>
      </c>
      <c r="J20" s="83">
        <v>14.98</v>
      </c>
      <c r="K20" s="88">
        <v>7.87</v>
      </c>
      <c r="L20" s="387">
        <v>235.78</v>
      </c>
      <c r="M20" s="325">
        <v>7.0000000000000007E-2</v>
      </c>
      <c r="N20" s="83">
        <v>0.12</v>
      </c>
      <c r="O20" s="83">
        <v>0.81</v>
      </c>
      <c r="P20" s="83">
        <v>10</v>
      </c>
      <c r="Q20" s="84">
        <v>0.02</v>
      </c>
      <c r="R20" s="325">
        <v>24.88</v>
      </c>
      <c r="S20" s="83">
        <v>155.37</v>
      </c>
      <c r="T20" s="83">
        <v>19.91</v>
      </c>
      <c r="U20" s="83">
        <v>1.72</v>
      </c>
      <c r="V20" s="83">
        <v>234.74</v>
      </c>
      <c r="W20" s="83">
        <v>5.0000000000000001E-3</v>
      </c>
      <c r="X20" s="83">
        <v>8.9999999999999998E-4</v>
      </c>
      <c r="Y20" s="88">
        <v>0.08</v>
      </c>
    </row>
    <row r="21" spans="2:25" s="16" customFormat="1" ht="43.5" customHeight="1" x14ac:dyDescent="0.3">
      <c r="B21" s="81"/>
      <c r="C21" s="204"/>
      <c r="D21" s="458">
        <v>107</v>
      </c>
      <c r="E21" s="125" t="s">
        <v>17</v>
      </c>
      <c r="F21" s="153" t="s">
        <v>109</v>
      </c>
      <c r="G21" s="546">
        <v>200</v>
      </c>
      <c r="H21" s="116"/>
      <c r="I21" s="17">
        <v>0</v>
      </c>
      <c r="J21" s="15">
        <v>0</v>
      </c>
      <c r="K21" s="18">
        <v>24.2</v>
      </c>
      <c r="L21" s="166">
        <v>96.6</v>
      </c>
      <c r="M21" s="214">
        <v>0.08</v>
      </c>
      <c r="N21" s="17"/>
      <c r="O21" s="15">
        <v>50</v>
      </c>
      <c r="P21" s="15">
        <v>0.06</v>
      </c>
      <c r="Q21" s="39"/>
      <c r="R21" s="214">
        <v>0</v>
      </c>
      <c r="S21" s="15">
        <v>0</v>
      </c>
      <c r="T21" s="15">
        <v>0</v>
      </c>
      <c r="U21" s="15">
        <v>0</v>
      </c>
      <c r="V21" s="15"/>
      <c r="W21" s="15"/>
      <c r="X21" s="15"/>
      <c r="Y21" s="39"/>
    </row>
    <row r="22" spans="2:25" s="16" customFormat="1" ht="33.75" customHeight="1" x14ac:dyDescent="0.3">
      <c r="B22" s="81"/>
      <c r="C22" s="204"/>
      <c r="D22" s="126">
        <v>119</v>
      </c>
      <c r="E22" s="124" t="s">
        <v>13</v>
      </c>
      <c r="F22" s="554" t="s">
        <v>50</v>
      </c>
      <c r="G22" s="161">
        <v>20</v>
      </c>
      <c r="H22" s="112"/>
      <c r="I22" s="214">
        <v>1.4</v>
      </c>
      <c r="J22" s="15">
        <v>0.14000000000000001</v>
      </c>
      <c r="K22" s="39">
        <v>8.8000000000000007</v>
      </c>
      <c r="L22" s="222">
        <v>48</v>
      </c>
      <c r="M22" s="214">
        <v>0.02</v>
      </c>
      <c r="N22" s="17">
        <v>6.0000000000000001E-3</v>
      </c>
      <c r="O22" s="15">
        <v>0</v>
      </c>
      <c r="P22" s="15">
        <v>0</v>
      </c>
      <c r="Q22" s="39">
        <v>0</v>
      </c>
      <c r="R22" s="214">
        <v>7.4</v>
      </c>
      <c r="S22" s="15">
        <v>43.6</v>
      </c>
      <c r="T22" s="15">
        <v>13</v>
      </c>
      <c r="U22" s="17">
        <v>0.56000000000000005</v>
      </c>
      <c r="V22" s="15">
        <v>18.600000000000001</v>
      </c>
      <c r="W22" s="15">
        <v>5.9999999999999995E-4</v>
      </c>
      <c r="X22" s="17">
        <v>1E-3</v>
      </c>
      <c r="Y22" s="39">
        <v>0</v>
      </c>
    </row>
    <row r="23" spans="2:25" s="16" customFormat="1" ht="33.75" customHeight="1" x14ac:dyDescent="0.3">
      <c r="B23" s="78"/>
      <c r="C23" s="207"/>
      <c r="D23" s="124">
        <v>120</v>
      </c>
      <c r="E23" s="124" t="s">
        <v>14</v>
      </c>
      <c r="F23" s="554" t="s">
        <v>43</v>
      </c>
      <c r="G23" s="148">
        <v>20</v>
      </c>
      <c r="H23" s="114"/>
      <c r="I23" s="17">
        <v>1.1399999999999999</v>
      </c>
      <c r="J23" s="15">
        <v>0.22</v>
      </c>
      <c r="K23" s="18">
        <v>7.44</v>
      </c>
      <c r="L23" s="167">
        <v>36.26</v>
      </c>
      <c r="M23" s="242">
        <v>0.02</v>
      </c>
      <c r="N23" s="19">
        <v>2.4E-2</v>
      </c>
      <c r="O23" s="20">
        <v>0.08</v>
      </c>
      <c r="P23" s="20">
        <v>0</v>
      </c>
      <c r="Q23" s="46">
        <v>0</v>
      </c>
      <c r="R23" s="242">
        <v>6.8</v>
      </c>
      <c r="S23" s="20">
        <v>24</v>
      </c>
      <c r="T23" s="20">
        <v>8.1999999999999993</v>
      </c>
      <c r="U23" s="20">
        <v>0.46</v>
      </c>
      <c r="V23" s="20">
        <v>73.5</v>
      </c>
      <c r="W23" s="20">
        <v>2E-3</v>
      </c>
      <c r="X23" s="20">
        <v>2E-3</v>
      </c>
      <c r="Y23" s="46">
        <v>1.2E-2</v>
      </c>
    </row>
    <row r="24" spans="2:25" s="16" customFormat="1" ht="33.75" customHeight="1" x14ac:dyDescent="0.3">
      <c r="B24" s="78"/>
      <c r="C24" s="207"/>
      <c r="D24" s="592"/>
      <c r="E24" s="592"/>
      <c r="F24" s="156" t="s">
        <v>20</v>
      </c>
      <c r="G24" s="322">
        <f>G17+G18+G19+G20+G21+G22+G23</f>
        <v>740</v>
      </c>
      <c r="H24" s="114"/>
      <c r="I24" s="24">
        <f t="shared" ref="I24:Y24" si="2">I17+I18+I19+I20+I21+I22+I23</f>
        <v>34.01</v>
      </c>
      <c r="J24" s="14">
        <f t="shared" si="2"/>
        <v>37.33</v>
      </c>
      <c r="K24" s="108">
        <f t="shared" si="2"/>
        <v>79.749999999999986</v>
      </c>
      <c r="L24" s="333">
        <f t="shared" si="2"/>
        <v>797.58</v>
      </c>
      <c r="M24" s="176">
        <f t="shared" si="2"/>
        <v>0.44000000000000006</v>
      </c>
      <c r="N24" s="14">
        <f t="shared" si="2"/>
        <v>0.37000000000000005</v>
      </c>
      <c r="O24" s="14">
        <f t="shared" si="2"/>
        <v>68.539999999999992</v>
      </c>
      <c r="P24" s="14">
        <f t="shared" si="2"/>
        <v>995.56</v>
      </c>
      <c r="Q24" s="44">
        <f t="shared" si="2"/>
        <v>0.24999999999999997</v>
      </c>
      <c r="R24" s="176">
        <f t="shared" si="2"/>
        <v>185.10999999999999</v>
      </c>
      <c r="S24" s="14">
        <f t="shared" si="2"/>
        <v>501.87</v>
      </c>
      <c r="T24" s="14">
        <f t="shared" si="2"/>
        <v>160.97999999999999</v>
      </c>
      <c r="U24" s="14">
        <f t="shared" si="2"/>
        <v>6.46</v>
      </c>
      <c r="V24" s="14">
        <f t="shared" si="2"/>
        <v>878.82</v>
      </c>
      <c r="W24" s="14">
        <f t="shared" si="2"/>
        <v>1.5699999999999999E-2</v>
      </c>
      <c r="X24" s="14">
        <f t="shared" si="2"/>
        <v>6.0099999999999997E-3</v>
      </c>
      <c r="Y24" s="44">
        <f t="shared" si="2"/>
        <v>0.32100000000000001</v>
      </c>
    </row>
    <row r="25" spans="2:25" s="16" customFormat="1" ht="33.75" customHeight="1" thickBot="1" x14ac:dyDescent="0.35">
      <c r="B25" s="305"/>
      <c r="C25" s="260"/>
      <c r="D25" s="593"/>
      <c r="E25" s="593"/>
      <c r="F25" s="157" t="s">
        <v>21</v>
      </c>
      <c r="G25" s="608"/>
      <c r="H25" s="280"/>
      <c r="I25" s="557"/>
      <c r="J25" s="558"/>
      <c r="K25" s="600"/>
      <c r="L25" s="172">
        <f>L24/23.5</f>
        <v>33.939574468085105</v>
      </c>
      <c r="M25" s="556"/>
      <c r="N25" s="557"/>
      <c r="O25" s="558"/>
      <c r="P25" s="558"/>
      <c r="Q25" s="559"/>
      <c r="R25" s="556"/>
      <c r="S25" s="558"/>
      <c r="T25" s="558"/>
      <c r="U25" s="558"/>
      <c r="V25" s="558"/>
      <c r="W25" s="558"/>
      <c r="X25" s="558"/>
      <c r="Y25" s="559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327"/>
      <c r="C27" s="327"/>
      <c r="D27" s="244"/>
      <c r="E27" s="191"/>
      <c r="F27" s="25"/>
      <c r="G27" s="26"/>
      <c r="H27" s="11"/>
      <c r="I27" s="9"/>
      <c r="J27" s="11"/>
      <c r="K27" s="11"/>
    </row>
    <row r="28" spans="2:25" x14ac:dyDescent="0.3">
      <c r="B28" s="426" t="s">
        <v>58</v>
      </c>
      <c r="C28" s="102"/>
      <c r="D28" s="427"/>
      <c r="E28" s="428"/>
    </row>
    <row r="29" spans="2:25" x14ac:dyDescent="0.3">
      <c r="B29" s="429" t="s">
        <v>59</v>
      </c>
      <c r="C29" s="103"/>
      <c r="D29" s="430"/>
      <c r="E29" s="430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G4:G5"/>
    <mergeCell ref="M4:Q4"/>
    <mergeCell ref="R4:Y4"/>
    <mergeCell ref="B4:B5"/>
    <mergeCell ref="C4:C5"/>
    <mergeCell ref="D4:D5"/>
    <mergeCell ref="E4:E5"/>
    <mergeCell ref="F4:F5"/>
    <mergeCell ref="H4:H5"/>
    <mergeCell ref="L4:L5"/>
    <mergeCell ref="I4:K4"/>
  </mergeCells>
  <pageMargins left="0.25" right="0.25" top="0.75" bottom="0.75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AA12"/>
  <sheetViews>
    <sheetView tabSelected="1" zoomScale="60" zoomScaleNormal="60" workbookViewId="0">
      <selection activeCell="F2" sqref="F2"/>
    </sheetView>
  </sheetViews>
  <sheetFormatPr defaultRowHeight="14.4" x14ac:dyDescent="0.3"/>
  <cols>
    <col min="2" max="3" width="20.109375" customWidth="1"/>
    <col min="4" max="4" width="15.6640625" style="5" customWidth="1"/>
    <col min="5" max="5" width="20.88671875" customWidth="1"/>
    <col min="6" max="6" width="54.33203125" customWidth="1"/>
    <col min="7" max="7" width="16.33203125" customWidth="1"/>
    <col min="8" max="8" width="10.88671875" customWidth="1"/>
    <col min="9" max="9" width="11.109375" bestFit="1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17" max="17" width="9.109375" customWidth="1"/>
    <col min="24" max="24" width="11.109375" bestFit="1" customWidth="1"/>
  </cols>
  <sheetData>
    <row r="2" spans="2:27" ht="22.8" x14ac:dyDescent="0.4">
      <c r="B2" s="547" t="s">
        <v>1</v>
      </c>
      <c r="C2" s="547"/>
      <c r="D2" s="548"/>
      <c r="E2" s="547" t="s">
        <v>3</v>
      </c>
      <c r="F2" s="547" t="s">
        <v>180</v>
      </c>
      <c r="G2" s="549" t="s">
        <v>2</v>
      </c>
      <c r="H2" s="575">
        <v>9</v>
      </c>
      <c r="I2" s="6"/>
      <c r="L2" s="8"/>
      <c r="M2" s="7"/>
      <c r="N2" s="1"/>
      <c r="O2" s="2"/>
    </row>
    <row r="3" spans="2:27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7" s="16" customFormat="1" ht="21.75" customHeight="1" thickBot="1" x14ac:dyDescent="0.35">
      <c r="B4" s="842" t="s">
        <v>0</v>
      </c>
      <c r="C4" s="842"/>
      <c r="D4" s="845" t="s">
        <v>134</v>
      </c>
      <c r="E4" s="842" t="s">
        <v>37</v>
      </c>
      <c r="F4" s="844" t="s">
        <v>36</v>
      </c>
      <c r="G4" s="844" t="s">
        <v>25</v>
      </c>
      <c r="H4" s="844" t="s">
        <v>35</v>
      </c>
      <c r="I4" s="848" t="s">
        <v>22</v>
      </c>
      <c r="J4" s="849"/>
      <c r="K4" s="850"/>
      <c r="L4" s="845" t="s">
        <v>135</v>
      </c>
      <c r="M4" s="835" t="s">
        <v>23</v>
      </c>
      <c r="N4" s="836"/>
      <c r="O4" s="837"/>
      <c r="P4" s="837"/>
      <c r="Q4" s="838"/>
      <c r="R4" s="848" t="s">
        <v>24</v>
      </c>
      <c r="S4" s="851"/>
      <c r="T4" s="851"/>
      <c r="U4" s="851"/>
      <c r="V4" s="851"/>
      <c r="W4" s="851"/>
      <c r="X4" s="851"/>
      <c r="Y4" s="852"/>
    </row>
    <row r="5" spans="2:27" s="16" customFormat="1" ht="47.4" thickBot="1" x14ac:dyDescent="0.35">
      <c r="B5" s="843"/>
      <c r="C5" s="843"/>
      <c r="D5" s="846"/>
      <c r="E5" s="847"/>
      <c r="F5" s="843"/>
      <c r="G5" s="843"/>
      <c r="H5" s="843"/>
      <c r="I5" s="110" t="s">
        <v>26</v>
      </c>
      <c r="J5" s="405" t="s">
        <v>27</v>
      </c>
      <c r="K5" s="89" t="s">
        <v>28</v>
      </c>
      <c r="L5" s="860"/>
      <c r="M5" s="304" t="s">
        <v>29</v>
      </c>
      <c r="N5" s="304" t="s">
        <v>93</v>
      </c>
      <c r="O5" s="304" t="s">
        <v>30</v>
      </c>
      <c r="P5" s="404" t="s">
        <v>94</v>
      </c>
      <c r="Q5" s="304" t="s">
        <v>95</v>
      </c>
      <c r="R5" s="304" t="s">
        <v>31</v>
      </c>
      <c r="S5" s="304" t="s">
        <v>32</v>
      </c>
      <c r="T5" s="304" t="s">
        <v>33</v>
      </c>
      <c r="U5" s="304" t="s">
        <v>34</v>
      </c>
      <c r="V5" s="304" t="s">
        <v>96</v>
      </c>
      <c r="W5" s="304" t="s">
        <v>97</v>
      </c>
      <c r="X5" s="304" t="s">
        <v>98</v>
      </c>
      <c r="Y5" s="405" t="s">
        <v>99</v>
      </c>
    </row>
    <row r="6" spans="2:27" s="16" customFormat="1" ht="26.4" customHeight="1" x14ac:dyDescent="0.3">
      <c r="B6" s="576" t="s">
        <v>5</v>
      </c>
      <c r="C6" s="119"/>
      <c r="D6" s="334">
        <v>137</v>
      </c>
      <c r="E6" s="570" t="s">
        <v>19</v>
      </c>
      <c r="F6" s="716" t="s">
        <v>139</v>
      </c>
      <c r="G6" s="717">
        <v>100</v>
      </c>
      <c r="H6" s="133">
        <v>1</v>
      </c>
      <c r="I6" s="293">
        <v>0.8</v>
      </c>
      <c r="J6" s="49">
        <v>0.2</v>
      </c>
      <c r="K6" s="331">
        <v>7.5</v>
      </c>
      <c r="L6" s="718">
        <v>38</v>
      </c>
      <c r="M6" s="292">
        <v>0.06</v>
      </c>
      <c r="N6" s="293">
        <v>0.03</v>
      </c>
      <c r="O6" s="49">
        <v>38</v>
      </c>
      <c r="P6" s="49">
        <v>10</v>
      </c>
      <c r="Q6" s="50">
        <v>0</v>
      </c>
      <c r="R6" s="292">
        <v>35</v>
      </c>
      <c r="S6" s="49">
        <v>17</v>
      </c>
      <c r="T6" s="49">
        <v>11</v>
      </c>
      <c r="U6" s="49">
        <v>0.1</v>
      </c>
      <c r="V6" s="49">
        <v>155</v>
      </c>
      <c r="W6" s="49">
        <v>2.9999999999999997E-4</v>
      </c>
      <c r="X6" s="49">
        <v>1E-4</v>
      </c>
      <c r="Y6" s="50">
        <v>0.15</v>
      </c>
      <c r="Z6" s="34"/>
      <c r="AA6" s="34"/>
    </row>
    <row r="7" spans="2:27" s="34" customFormat="1" ht="26.25" customHeight="1" x14ac:dyDescent="0.3">
      <c r="B7" s="585"/>
      <c r="C7" s="115"/>
      <c r="D7" s="458">
        <v>67</v>
      </c>
      <c r="E7" s="115" t="s">
        <v>55</v>
      </c>
      <c r="F7" s="113" t="s">
        <v>132</v>
      </c>
      <c r="G7" s="115">
        <v>150</v>
      </c>
      <c r="H7" s="91">
        <v>31.27</v>
      </c>
      <c r="I7" s="242">
        <v>18.75</v>
      </c>
      <c r="J7" s="20">
        <v>19.5</v>
      </c>
      <c r="K7" s="46">
        <v>2.7</v>
      </c>
      <c r="L7" s="169">
        <v>261.45</v>
      </c>
      <c r="M7" s="242">
        <v>7.0000000000000007E-2</v>
      </c>
      <c r="N7" s="19">
        <v>0.56999999999999995</v>
      </c>
      <c r="O7" s="20">
        <v>0.61</v>
      </c>
      <c r="P7" s="20">
        <v>390</v>
      </c>
      <c r="Q7" s="21">
        <v>2.66</v>
      </c>
      <c r="R7" s="242">
        <v>268.68</v>
      </c>
      <c r="S7" s="20">
        <v>323.68</v>
      </c>
      <c r="T7" s="20">
        <v>23.86</v>
      </c>
      <c r="U7" s="20">
        <v>2.74</v>
      </c>
      <c r="V7" s="20">
        <v>213.9</v>
      </c>
      <c r="W7" s="20">
        <v>3.0000000000000001E-3</v>
      </c>
      <c r="X7" s="20">
        <v>3.5000000000000003E-2</v>
      </c>
      <c r="Y7" s="186">
        <v>0</v>
      </c>
    </row>
    <row r="8" spans="2:27" s="34" customFormat="1" ht="27" customHeight="1" x14ac:dyDescent="0.3">
      <c r="B8" s="585"/>
      <c r="C8" s="645" t="s">
        <v>64</v>
      </c>
      <c r="D8" s="143">
        <v>115</v>
      </c>
      <c r="E8" s="159" t="s">
        <v>41</v>
      </c>
      <c r="F8" s="775" t="s">
        <v>40</v>
      </c>
      <c r="G8" s="441">
        <v>200</v>
      </c>
      <c r="H8" s="159">
        <v>17.64</v>
      </c>
      <c r="I8" s="58">
        <v>6.64</v>
      </c>
      <c r="J8" s="59">
        <v>5.14</v>
      </c>
      <c r="K8" s="60">
        <v>18.600000000000001</v>
      </c>
      <c r="L8" s="510">
        <v>148.4</v>
      </c>
      <c r="M8" s="271">
        <v>0.06</v>
      </c>
      <c r="N8" s="58">
        <v>0.26</v>
      </c>
      <c r="O8" s="59">
        <v>2.6</v>
      </c>
      <c r="P8" s="59">
        <v>41.6</v>
      </c>
      <c r="Q8" s="100">
        <v>0.06</v>
      </c>
      <c r="R8" s="271">
        <v>226.5</v>
      </c>
      <c r="S8" s="59">
        <v>187.22</v>
      </c>
      <c r="T8" s="59">
        <v>40.36</v>
      </c>
      <c r="U8" s="59">
        <v>0.98</v>
      </c>
      <c r="V8" s="59">
        <v>308.39999999999998</v>
      </c>
      <c r="W8" s="59">
        <v>1.6E-2</v>
      </c>
      <c r="X8" s="59">
        <v>4.0000000000000001E-3</v>
      </c>
      <c r="Y8" s="786">
        <v>4.5999999999999999E-2</v>
      </c>
    </row>
    <row r="9" spans="2:27" s="34" customFormat="1" ht="27" customHeight="1" x14ac:dyDescent="0.3">
      <c r="B9" s="585"/>
      <c r="C9" s="115"/>
      <c r="D9" s="461">
        <v>121</v>
      </c>
      <c r="E9" s="91" t="s">
        <v>13</v>
      </c>
      <c r="F9" s="137" t="s">
        <v>46</v>
      </c>
      <c r="G9" s="534">
        <v>30</v>
      </c>
      <c r="H9" s="115">
        <v>2.23</v>
      </c>
      <c r="I9" s="19">
        <v>2.16</v>
      </c>
      <c r="J9" s="20">
        <v>0.81</v>
      </c>
      <c r="K9" s="21">
        <v>14.73</v>
      </c>
      <c r="L9" s="252">
        <v>75.66</v>
      </c>
      <c r="M9" s="242">
        <v>0.04</v>
      </c>
      <c r="N9" s="20">
        <v>0.01</v>
      </c>
      <c r="O9" s="20">
        <v>0</v>
      </c>
      <c r="P9" s="20">
        <v>0</v>
      </c>
      <c r="Q9" s="46">
        <v>0</v>
      </c>
      <c r="R9" s="19">
        <v>7.5</v>
      </c>
      <c r="S9" s="20">
        <v>24.6</v>
      </c>
      <c r="T9" s="20">
        <v>9.9</v>
      </c>
      <c r="U9" s="20">
        <v>0.45</v>
      </c>
      <c r="V9" s="20">
        <v>27.6</v>
      </c>
      <c r="W9" s="20">
        <v>0</v>
      </c>
      <c r="X9" s="20">
        <v>0</v>
      </c>
      <c r="Y9" s="46">
        <v>0</v>
      </c>
    </row>
    <row r="10" spans="2:27" s="34" customFormat="1" ht="36" customHeight="1" x14ac:dyDescent="0.3">
      <c r="B10" s="585"/>
      <c r="C10" s="115"/>
      <c r="D10" s="91">
        <v>120</v>
      </c>
      <c r="E10" s="115" t="s">
        <v>14</v>
      </c>
      <c r="F10" s="738" t="s">
        <v>43</v>
      </c>
      <c r="G10" s="147">
        <v>20</v>
      </c>
      <c r="H10" s="115">
        <v>1.17</v>
      </c>
      <c r="I10" s="19">
        <v>1.1399999999999999</v>
      </c>
      <c r="J10" s="20">
        <v>0.22</v>
      </c>
      <c r="K10" s="46">
        <v>7.44</v>
      </c>
      <c r="L10" s="240">
        <v>36.26</v>
      </c>
      <c r="M10" s="242">
        <v>0.02</v>
      </c>
      <c r="N10" s="19">
        <v>2.4E-2</v>
      </c>
      <c r="O10" s="20">
        <v>0.08</v>
      </c>
      <c r="P10" s="20">
        <v>0</v>
      </c>
      <c r="Q10" s="46">
        <v>0</v>
      </c>
      <c r="R10" s="242">
        <v>6.8</v>
      </c>
      <c r="S10" s="20">
        <v>24</v>
      </c>
      <c r="T10" s="20">
        <v>8.1999999999999993</v>
      </c>
      <c r="U10" s="20">
        <v>0.46</v>
      </c>
      <c r="V10" s="20">
        <v>73.5</v>
      </c>
      <c r="W10" s="20">
        <v>2E-3</v>
      </c>
      <c r="X10" s="20">
        <v>2E-3</v>
      </c>
      <c r="Y10" s="46">
        <v>1.2E-2</v>
      </c>
    </row>
    <row r="11" spans="2:27" s="34" customFormat="1" ht="36" customHeight="1" x14ac:dyDescent="0.3">
      <c r="B11" s="585"/>
      <c r="C11" s="645" t="s">
        <v>64</v>
      </c>
      <c r="D11" s="143"/>
      <c r="E11" s="441"/>
      <c r="F11" s="362" t="s">
        <v>20</v>
      </c>
      <c r="G11" s="143">
        <f>G6+G7+G8+G9+G10</f>
        <v>500</v>
      </c>
      <c r="H11" s="441">
        <f>SUM(H6:H10)</f>
        <v>53.309999999999995</v>
      </c>
      <c r="I11" s="271">
        <f>I6+I7+I8+I9+I10</f>
        <v>29.490000000000002</v>
      </c>
      <c r="J11" s="59">
        <f>J6+J7+J8+J9+J10</f>
        <v>25.869999999999997</v>
      </c>
      <c r="K11" s="60">
        <f>K6+K7+K8+K9+K10</f>
        <v>50.97</v>
      </c>
      <c r="L11" s="780">
        <f>L6+L7+L8+L9+L10</f>
        <v>559.77</v>
      </c>
      <c r="M11" s="271">
        <f>M6+M7+M8+M9+M10</f>
        <v>0.25</v>
      </c>
      <c r="N11" s="59">
        <f>N6+N7+N8+N9+N10</f>
        <v>0.89400000000000002</v>
      </c>
      <c r="O11" s="59">
        <f>O6+O7+O8+O9+O10</f>
        <v>41.29</v>
      </c>
      <c r="P11" s="59">
        <f>P6+P7+P8+P9+P10</f>
        <v>441.6</v>
      </c>
      <c r="Q11" s="100">
        <f>Q6+Q7+Q8+Q9+Q10</f>
        <v>2.72</v>
      </c>
      <c r="R11" s="271">
        <f>R6+R7+R8+R9+R10</f>
        <v>544.48</v>
      </c>
      <c r="S11" s="59">
        <f>S6+S7+S8+S9+S10</f>
        <v>576.5</v>
      </c>
      <c r="T11" s="59">
        <f>T6+T7+T8+T9+T10</f>
        <v>93.320000000000007</v>
      </c>
      <c r="U11" s="59">
        <f>U6+U7+U8+U9+U10</f>
        <v>4.7300000000000004</v>
      </c>
      <c r="V11" s="59">
        <f>V6+V7+V8+V9+V10</f>
        <v>778.4</v>
      </c>
      <c r="W11" s="59">
        <f>W6+W7+W8+W9+W10</f>
        <v>2.1299999999999999E-2</v>
      </c>
      <c r="X11" s="59">
        <f>X6+X7+X8+X9+X10</f>
        <v>4.1100000000000012E-2</v>
      </c>
      <c r="Y11" s="60">
        <f>Y6+Y7+Y8+Y9+Y10</f>
        <v>0.20800000000000002</v>
      </c>
    </row>
    <row r="12" spans="2:27" s="34" customFormat="1" ht="23.25" customHeight="1" x14ac:dyDescent="0.3">
      <c r="B12" s="585"/>
      <c r="C12" s="645" t="s">
        <v>64</v>
      </c>
      <c r="D12" s="143"/>
      <c r="E12" s="441"/>
      <c r="F12" s="362" t="s">
        <v>21</v>
      </c>
      <c r="G12" s="391"/>
      <c r="H12" s="441"/>
      <c r="I12" s="177"/>
      <c r="J12" s="22"/>
      <c r="K12" s="61"/>
      <c r="L12" s="491">
        <f>L11/23.5</f>
        <v>23.82</v>
      </c>
      <c r="M12" s="177"/>
      <c r="N12" s="22"/>
      <c r="O12" s="22"/>
      <c r="P12" s="22"/>
      <c r="Q12" s="99"/>
      <c r="R12" s="177"/>
      <c r="S12" s="22"/>
      <c r="T12" s="22"/>
      <c r="U12" s="22"/>
      <c r="V12" s="22"/>
      <c r="W12" s="22"/>
      <c r="X12" s="22"/>
      <c r="Y12" s="61"/>
    </row>
  </sheetData>
  <mergeCells count="11">
    <mergeCell ref="M4:Q4"/>
    <mergeCell ref="R4:Y4"/>
    <mergeCell ref="B4:B5"/>
    <mergeCell ref="D4:D5"/>
    <mergeCell ref="E4:E5"/>
    <mergeCell ref="G4:G5"/>
    <mergeCell ref="H4:H5"/>
    <mergeCell ref="I4:K4"/>
    <mergeCell ref="L4:L5"/>
    <mergeCell ref="F4:F5"/>
    <mergeCell ref="C4:C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</vt:lpstr>
      <vt:lpstr>7 день </vt:lpstr>
      <vt:lpstr>8 день </vt:lpstr>
      <vt:lpstr>9 день </vt:lpstr>
      <vt:lpstr>10 день </vt:lpstr>
      <vt:lpstr>11 день</vt:lpstr>
      <vt:lpstr>12 день </vt:lpstr>
      <vt:lpstr>13 день </vt:lpstr>
      <vt:lpstr>14 день </vt:lpstr>
      <vt:lpstr>15 день </vt:lpstr>
      <vt:lpstr>16 день </vt:lpstr>
      <vt:lpstr>17 день </vt:lpstr>
      <vt:lpstr>18 день </vt:lpstr>
      <vt:lpstr>19 день </vt:lpstr>
      <vt:lpstr>20 день </vt:lpstr>
      <vt:lpstr>'18 день '!Область_печати</vt:lpstr>
      <vt:lpstr>'7 день '!Область_печати</vt:lpstr>
      <vt:lpstr>'8 день '!Область_печати</vt:lpstr>
      <vt:lpstr>'9 день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2022-11-09T07:11:38Z</dcterms:modified>
</cp:coreProperties>
</file>